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2120" windowHeight="8550" activeTab="1"/>
  </bookViews>
  <sheets>
    <sheet name="Ведомственная  2018-2019" sheetId="1" r:id="rId1"/>
    <sheet name="Функциональная 2018-2019" sheetId="2" r:id="rId2"/>
  </sheets>
  <definedNames>
    <definedName name="_xlnm._FilterDatabase" localSheetId="0" hidden="1">'Ведомственная  2018-2019'!$B$16:$H$127</definedName>
    <definedName name="_xlnm._FilterDatabase" localSheetId="1" hidden="1">'Функциональная 2018-2019'!$B$20:$G$124</definedName>
    <definedName name="_xlnm.Print_Titles" localSheetId="0">'Ведомственная  2018-2019'!$16:$16</definedName>
    <definedName name="_xlnm.Print_Titles" localSheetId="1">'Функциональная 2018-2019'!$20:$20</definedName>
    <definedName name="_xlnm.Print_Area" localSheetId="0">'Ведомственная  2018-2019'!$B$1:$M$127</definedName>
    <definedName name="_xlnm.Print_Area" localSheetId="1">'Функциональная 2018-2019'!$B$1:$H$124</definedName>
  </definedNames>
  <calcPr fullCalcOnLoad="1" fullPrecision="0"/>
</workbook>
</file>

<file path=xl/sharedStrings.xml><?xml version="1.0" encoding="utf-8"?>
<sst xmlns="http://schemas.openxmlformats.org/spreadsheetml/2006/main" count="1038" uniqueCount="160">
  <si>
    <t>Читинская область</t>
  </si>
  <si>
    <t>Агинский Бурятский автономный округ</t>
  </si>
  <si>
    <t>11</t>
  </si>
  <si>
    <t xml:space="preserve">Распределение  бюджетных ассигнований </t>
  </si>
  <si>
    <t>Национальная безопасность и правоохранительная деятельность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</si>
  <si>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</si>
  <si>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</si>
  <si>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</si>
  <si>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</si>
  <si>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08</t>
  </si>
  <si>
    <t>Защита населения и территории от  чрезвычайных ситуаций природного и техногенного характера, гражданская оборона</t>
  </si>
  <si>
    <t>Социальная политика</t>
  </si>
  <si>
    <t>10</t>
  </si>
  <si>
    <t>Коды ведомственной классификации</t>
  </si>
  <si>
    <t>Код ведомства</t>
  </si>
  <si>
    <t>РЗ</t>
  </si>
  <si>
    <t xml:space="preserve"> по разделам, подразделам,  целевым статьям</t>
  </si>
  <si>
    <t xml:space="preserve">Коды </t>
  </si>
  <si>
    <t xml:space="preserve">Рз 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</si>
  <si>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</si>
  <si>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</si>
  <si>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 xml:space="preserve">Функционирование законодательных (представительных) органов государственной власти, муниципальных образований </t>
  </si>
  <si>
    <t>Депутаты представительного органа муниципального образования</t>
  </si>
  <si>
    <t>Функционирование  высшего  исполнительного органа местной администрации</t>
  </si>
  <si>
    <t>Целевые программы муниципальных образований</t>
  </si>
  <si>
    <t>Доплаты к пенсиям, дополнительное пенсионное обеспечение</t>
  </si>
  <si>
    <t>Пенсионное обеспечение</t>
  </si>
  <si>
    <t>Итого расходов</t>
  </si>
  <si>
    <t>Наименование показателя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</si>
  <si>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</si>
  <si>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</si>
  <si>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</si>
  <si>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</si>
  <si>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</si>
  <si>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</si>
  <si>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</si>
  <si>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Центральный аппарат</t>
  </si>
  <si>
    <t>04</t>
  </si>
  <si>
    <t>05</t>
  </si>
  <si>
    <t>06</t>
  </si>
  <si>
    <t>Культура и кинематография</t>
  </si>
  <si>
    <t>Физическая культура  и спорт</t>
  </si>
  <si>
    <t>00</t>
  </si>
  <si>
    <t>Национальная оборона</t>
  </si>
  <si>
    <t>Мобилизационная и вневойсковая подготовка</t>
  </si>
  <si>
    <t xml:space="preserve">Функционирование высшего должностного лица органа местного самоуправления </t>
  </si>
  <si>
    <t>Расходы на выплату персоналу муниципальных органов</t>
  </si>
  <si>
    <t>120</t>
  </si>
  <si>
    <t>121</t>
  </si>
  <si>
    <t>Иные выплаты персоналу, за исключением фонда оплаты труда</t>
  </si>
  <si>
    <t>122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</si>
  <si>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</si>
  <si>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</si>
  <si>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</si>
  <si>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</si>
  <si>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</si>
  <si>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</si>
  <si>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</si>
  <si>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</si>
  <si>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</si>
  <si>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</si>
  <si>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Другие вопросы в области культуры, кинематографии</t>
  </si>
  <si>
    <t xml:space="preserve">08 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</si>
  <si>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</si>
  <si>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</si>
  <si>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</si>
  <si>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</si>
  <si>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гражданам на приобретение жилья</t>
  </si>
  <si>
    <t>322</t>
  </si>
  <si>
    <t>621</t>
  </si>
  <si>
    <t>611</t>
  </si>
  <si>
    <t>Физическая культура</t>
  </si>
  <si>
    <t xml:space="preserve">11  </t>
  </si>
  <si>
    <t>Жилищно-коммунальное хозяйство</t>
  </si>
  <si>
    <t>Другие вопросы в области жилищно-коммунального хозяйства</t>
  </si>
  <si>
    <t>Уплата прочих налогов, сборов и иных платежей</t>
  </si>
  <si>
    <t>852</t>
  </si>
  <si>
    <t>муниципальная целевая программа "Обеспечение жильем молодых семей муниципального района "Забайкальский район" (2006-2015 годы)</t>
  </si>
  <si>
    <t>"Об утверждении бюджета городского</t>
  </si>
  <si>
    <t xml:space="preserve">Дорожное хозяйство (дорожные фонды)  </t>
  </si>
  <si>
    <t>Поддержка дорожного хозяйства</t>
  </si>
  <si>
    <t xml:space="preserve">Жилищное хозяйство 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</si>
  <si>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</si>
  <si>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</si>
  <si>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</si>
  <si>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</si>
  <si>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</si>
  <si>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Прочие мероприятия по благоустройству</t>
  </si>
  <si>
    <t>Субсидии автономным некоммерческим организациям</t>
  </si>
  <si>
    <t xml:space="preserve">Культура </t>
  </si>
  <si>
    <t>Дворцы и дома культуры, другие учреждения культуры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</si>
  <si>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</si>
  <si>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Организация библиотечного обслуживания населения</t>
  </si>
  <si>
    <t>Массовый спорт</t>
  </si>
  <si>
    <t>к решению Совета городского</t>
  </si>
  <si>
    <t>поселения "Забайкальское"</t>
  </si>
  <si>
    <t>Администрация городского поселения "Забайкальское"</t>
  </si>
  <si>
    <t>802</t>
  </si>
  <si>
    <t>Совет городского поселения "Забайкальское"</t>
  </si>
  <si>
    <t>Муниципальное автономное некоммерческое учреждение "Благоустройство"</t>
  </si>
  <si>
    <t>Муниципальное учреждение культуры "Дом культуры"</t>
  </si>
  <si>
    <t>Муниципальное учреждение культуры "Централизованная библиотечная система"</t>
  </si>
  <si>
    <t>Муниципальное учреждение "Спортсервис"</t>
  </si>
  <si>
    <t xml:space="preserve">к решению Совета городского  </t>
  </si>
  <si>
    <t xml:space="preserve">         ПРИЛОЖЕНИЕ № 7</t>
  </si>
  <si>
    <t>ПРИЛОЖЕНИЕ № 9</t>
  </si>
  <si>
    <t>поселения "Забайкальское" на 2017 год</t>
  </si>
  <si>
    <t>и плановый период 2018 и 2019 годов"</t>
  </si>
  <si>
    <t>и видам расходов классификации расходов бюджета на 2018 и 2019 годы</t>
  </si>
  <si>
    <t>2018 год               (тыс. рублей)</t>
  </si>
  <si>
    <t>2019 год                (тыс. рублей)</t>
  </si>
  <si>
    <t>Глава муниципального образования</t>
  </si>
  <si>
    <t>000 00 20300</t>
  </si>
  <si>
    <t>Фонд оплаты труда государственный (муниципальных) органов</t>
  </si>
  <si>
    <t>Взносы по обязательному социальному страхованию на выплаты денежного содержания и иные выплаты работникам  государственный (муниципальных) органов</t>
  </si>
  <si>
    <t>129</t>
  </si>
  <si>
    <t>000 00 20000</t>
  </si>
  <si>
    <t>000 00 20400</t>
  </si>
  <si>
    <t>000 00 21200</t>
  </si>
  <si>
    <t xml:space="preserve">Иные выплаты персоналу, за исключением фонда оплаты труда государственный (муниципальных) органов, лицам, привлекаемым согласно законодательству для выполнения отдельных полномочий </t>
  </si>
  <si>
    <t>123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</si>
  <si>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</si>
  <si>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</t>
  </si>
  <si>
    <t>Межбюджетные трансферты</t>
  </si>
  <si>
    <t>Субвенции</t>
  </si>
  <si>
    <t>530</t>
  </si>
  <si>
    <t>Другие  общегосударственные вопросы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</si>
  <si>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</si>
  <si>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</si>
  <si>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 xml:space="preserve">Взносы по обязательному социальному страхованию на выплаты по оплате труда работников и иные выплаты работникам казенного учреждения </t>
  </si>
  <si>
    <t>13</t>
  </si>
  <si>
    <t>000 00 93990</t>
  </si>
  <si>
    <t>111</t>
  </si>
  <si>
    <t>112</t>
  </si>
  <si>
    <t>119</t>
  </si>
  <si>
    <t>000 00 51180</t>
  </si>
  <si>
    <t>000 00 21801</t>
  </si>
  <si>
    <t>000 00 31512</t>
  </si>
  <si>
    <t>000 00 35002</t>
  </si>
  <si>
    <t>000 00 35105</t>
  </si>
  <si>
    <t>000 00 60001</t>
  </si>
  <si>
    <t>000 00 60002</t>
  </si>
  <si>
    <t>000 00 60005</t>
  </si>
  <si>
    <t>000 00 59300</t>
  </si>
  <si>
    <t>000 00 44099</t>
  </si>
  <si>
    <t>000 00 44299</t>
  </si>
  <si>
    <t>000 00 45299</t>
  </si>
  <si>
    <t>000 00 49101</t>
  </si>
  <si>
    <t>000 00 79500</t>
  </si>
  <si>
    <t>000 00 79521</t>
  </si>
  <si>
    <t>Социальное обеспечение населения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</si>
  <si>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</si>
  <si>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бюджета городского поселения                 на 2018 и 2019 годы</t>
  </si>
  <si>
    <t>2019 год               (тыс. рублей)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</si>
  <si>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</si>
  <si>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</si>
  <si>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</si>
  <si>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000 00 33800</t>
  </si>
  <si>
    <t>000 00 48 299</t>
  </si>
  <si>
    <t>000 00 51 297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</si>
</sst>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  <numFmt numFmtId="196" formatCode="000"/>
    <numFmt numFmtId="197" formatCode="_-* #,##0.0_р_._-;\-* #,##0.0_р_._-;_-* &quot;-&quot;?_р_._-;_-@_-"/>
    <numFmt numFmtId="198" formatCode="0.000000"/>
    <numFmt numFmtId="199" formatCode="#,##0.0"/>
    <numFmt numFmtId="200" formatCode="#,##0.000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53" applyFont="1" applyFill="1" applyAlignment="1">
      <alignment vertical="center"/>
      <protection/>
    </xf>
    <xf numFmtId="0" fontId="5" fillId="0" borderId="0" xfId="53" applyFont="1" applyFill="1" applyBorder="1" applyAlignment="1">
      <alignment vertical="justify"/>
      <protection/>
    </xf>
    <xf numFmtId="0" fontId="5" fillId="0" borderId="0" xfId="53" applyFont="1" applyFill="1" applyAlignment="1">
      <alignment vertical="justify"/>
      <protection/>
    </xf>
    <xf numFmtId="0" fontId="5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53" applyFont="1" applyFill="1">
      <alignment/>
      <protection/>
    </xf>
    <xf numFmtId="0" fontId="7" fillId="0" borderId="0" xfId="0" applyFont="1" applyFill="1" applyAlignment="1">
      <alignment horizontal="center"/>
    </xf>
    <xf numFmtId="0" fontId="7" fillId="0" borderId="0" xfId="53" applyFont="1" applyFill="1" applyBorder="1" applyAlignment="1">
      <alignment vertical="justify" wrapText="1"/>
      <protection/>
    </xf>
    <xf numFmtId="0" fontId="7" fillId="0" borderId="0" xfId="53" applyFont="1" applyFill="1">
      <alignment/>
      <protection/>
    </xf>
    <xf numFmtId="0" fontId="8" fillId="0" borderId="0" xfId="53" applyFont="1" applyFill="1" applyBorder="1" applyAlignment="1">
      <alignment horizontal="center" vertical="justify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justify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99" fontId="8" fillId="0" borderId="10" xfId="53" applyNumberFormat="1" applyFont="1" applyFill="1" applyBorder="1" applyAlignment="1">
      <alignment horizontal="righ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199" fontId="7" fillId="0" borderId="10" xfId="53" applyNumberFormat="1" applyFont="1" applyFill="1" applyBorder="1" applyAlignment="1">
      <alignment horizontal="right" vertical="center" wrapText="1"/>
      <protection/>
    </xf>
    <xf numFmtId="0" fontId="8" fillId="0" borderId="11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9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0" xfId="61" applyNumberFormat="1" applyFont="1" applyFill="1" applyBorder="1" applyAlignment="1">
      <alignment vertical="center" wrapText="1"/>
    </xf>
    <xf numFmtId="199" fontId="7" fillId="0" borderId="10" xfId="0" applyNumberFormat="1" applyFont="1" applyFill="1" applyBorder="1" applyAlignment="1">
      <alignment horizontal="center" vertical="center"/>
    </xf>
    <xf numFmtId="199" fontId="7" fillId="0" borderId="13" xfId="0" applyNumberFormat="1" applyFont="1" applyFill="1" applyBorder="1" applyAlignment="1">
      <alignment horizontal="center" vertical="center"/>
    </xf>
    <xf numFmtId="199" fontId="8" fillId="0" borderId="10" xfId="0" applyNumberFormat="1" applyFont="1" applyFill="1" applyBorder="1" applyAlignment="1">
      <alignment horizontal="center" vertical="center"/>
    </xf>
    <xf numFmtId="199" fontId="8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87" fontId="8" fillId="0" borderId="10" xfId="6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justify"/>
    </xf>
    <xf numFmtId="0" fontId="7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7"/>
  <sheetViews>
    <sheetView view="pageBreakPreview" zoomScaleNormal="120" zoomScaleSheetLayoutView="100" zoomScalePageLayoutView="0" workbookViewId="0" topLeftCell="B43">
      <selection activeCell="M70" sqref="M70"/>
    </sheetView>
  </sheetViews>
  <sheetFormatPr defaultColWidth="9.140625" defaultRowHeight="12.75"/>
  <cols>
    <col min="1" max="1" width="29.421875" style="5" hidden="1" customWidth="1"/>
    <col min="2" max="2" width="70.7109375" style="5" customWidth="1"/>
    <col min="3" max="3" width="7.28125" style="5" customWidth="1"/>
    <col min="4" max="4" width="6.7109375" style="5" customWidth="1"/>
    <col min="5" max="5" width="5.7109375" style="5" customWidth="1"/>
    <col min="6" max="6" width="18.421875" style="5" customWidth="1"/>
    <col min="7" max="7" width="6.00390625" style="5" customWidth="1"/>
    <col min="8" max="8" width="12.7109375" style="5" customWidth="1"/>
    <col min="9" max="9" width="11.7109375" style="5" hidden="1" customWidth="1"/>
    <col min="10" max="10" width="10.421875" style="5" hidden="1" customWidth="1"/>
    <col min="11" max="12" width="11.7109375" style="5" hidden="1" customWidth="1"/>
    <col min="13" max="13" width="13.421875" style="5" customWidth="1"/>
    <col min="14" max="16384" width="9.140625" style="5" customWidth="1"/>
  </cols>
  <sheetData>
    <row r="1" spans="3:8" ht="10.5" customHeight="1">
      <c r="C1" s="50"/>
      <c r="D1" s="50"/>
      <c r="E1" s="50"/>
      <c r="F1" s="50"/>
      <c r="G1" s="50"/>
      <c r="H1" s="50"/>
    </row>
    <row r="2" spans="2:13" ht="18.75">
      <c r="B2" s="34"/>
      <c r="C2" s="53" t="s">
        <v>105</v>
      </c>
      <c r="D2" s="53"/>
      <c r="E2" s="53"/>
      <c r="F2" s="53"/>
      <c r="G2" s="53"/>
      <c r="H2" s="53"/>
      <c r="I2" s="53"/>
      <c r="J2" s="53"/>
      <c r="K2" s="53"/>
      <c r="L2" s="53"/>
      <c r="M2" s="34"/>
    </row>
    <row r="3" spans="2:13" ht="18" customHeight="1">
      <c r="B3" s="34"/>
      <c r="C3" s="53" t="s">
        <v>94</v>
      </c>
      <c r="D3" s="53"/>
      <c r="E3" s="53"/>
      <c r="F3" s="53"/>
      <c r="G3" s="53"/>
      <c r="H3" s="53"/>
      <c r="I3" s="53"/>
      <c r="J3" s="53"/>
      <c r="K3" s="53"/>
      <c r="L3" s="53"/>
      <c r="M3" s="34"/>
    </row>
    <row r="4" spans="2:13" ht="15.75" customHeight="1">
      <c r="B4" s="34"/>
      <c r="C4" s="53" t="s">
        <v>95</v>
      </c>
      <c r="D4" s="53"/>
      <c r="E4" s="53"/>
      <c r="F4" s="53"/>
      <c r="G4" s="53"/>
      <c r="H4" s="53"/>
      <c r="I4" s="53"/>
      <c r="J4" s="53"/>
      <c r="K4" s="53"/>
      <c r="L4" s="53"/>
      <c r="M4" s="34"/>
    </row>
    <row r="5" spans="2:13" ht="15.75" customHeight="1">
      <c r="B5" s="34"/>
      <c r="C5" s="53" t="s">
        <v>78</v>
      </c>
      <c r="D5" s="53"/>
      <c r="E5" s="53"/>
      <c r="F5" s="53"/>
      <c r="G5" s="53"/>
      <c r="H5" s="53"/>
      <c r="I5" s="53"/>
      <c r="J5" s="53"/>
      <c r="K5" s="53"/>
      <c r="L5" s="53"/>
      <c r="M5" s="34"/>
    </row>
    <row r="6" spans="2:13" ht="15.75" customHeight="1">
      <c r="B6" s="34"/>
      <c r="C6" s="54" t="s">
        <v>106</v>
      </c>
      <c r="D6" s="54"/>
      <c r="E6" s="54"/>
      <c r="F6" s="54"/>
      <c r="G6" s="54"/>
      <c r="H6" s="54"/>
      <c r="I6" s="7"/>
      <c r="J6" s="7"/>
      <c r="K6" s="7"/>
      <c r="L6" s="7"/>
      <c r="M6" s="34"/>
    </row>
    <row r="7" spans="2:13" ht="15.75" customHeight="1">
      <c r="B7" s="34"/>
      <c r="C7" s="54" t="s">
        <v>107</v>
      </c>
      <c r="D7" s="54"/>
      <c r="E7" s="54"/>
      <c r="F7" s="54"/>
      <c r="G7" s="54"/>
      <c r="H7" s="54"/>
      <c r="I7" s="7"/>
      <c r="J7" s="7"/>
      <c r="K7" s="7"/>
      <c r="L7" s="7"/>
      <c r="M7" s="34"/>
    </row>
    <row r="8" spans="2:13" ht="15.75" customHeight="1">
      <c r="B8" s="34"/>
      <c r="C8" s="53"/>
      <c r="D8" s="53"/>
      <c r="E8" s="53"/>
      <c r="F8" s="53"/>
      <c r="G8" s="53"/>
      <c r="H8" s="53"/>
      <c r="I8" s="53"/>
      <c r="J8" s="53"/>
      <c r="K8" s="53"/>
      <c r="L8" s="53"/>
      <c r="M8" s="34"/>
    </row>
    <row r="9" spans="2:13" ht="16.5" customHeight="1">
      <c r="B9" s="52" t="s">
        <v>152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34"/>
    </row>
    <row r="10" spans="2:13" ht="61.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34"/>
    </row>
    <row r="11" spans="2:13" ht="27.75" customHeight="1">
      <c r="B11" s="34"/>
      <c r="C11" s="34"/>
      <c r="D11" s="34"/>
      <c r="E11" s="34"/>
      <c r="F11" s="33"/>
      <c r="G11" s="33"/>
      <c r="H11" s="33"/>
      <c r="I11" s="33"/>
      <c r="J11" s="33"/>
      <c r="K11" s="35"/>
      <c r="L11" s="35"/>
      <c r="M11" s="33"/>
    </row>
    <row r="12" spans="2:13" ht="15" customHeight="1">
      <c r="B12" s="51" t="s">
        <v>28</v>
      </c>
      <c r="C12" s="51" t="s">
        <v>13</v>
      </c>
      <c r="D12" s="51"/>
      <c r="E12" s="51"/>
      <c r="F12" s="51"/>
      <c r="G12" s="51"/>
      <c r="H12" s="51" t="s">
        <v>109</v>
      </c>
      <c r="I12" s="37"/>
      <c r="J12" s="37"/>
      <c r="K12" s="38"/>
      <c r="L12" s="38"/>
      <c r="M12" s="51" t="s">
        <v>110</v>
      </c>
    </row>
    <row r="13" spans="2:13" ht="3" customHeight="1">
      <c r="B13" s="51"/>
      <c r="C13" s="51"/>
      <c r="D13" s="51"/>
      <c r="E13" s="51"/>
      <c r="F13" s="51"/>
      <c r="G13" s="51"/>
      <c r="H13" s="51"/>
      <c r="I13" s="37"/>
      <c r="J13" s="37"/>
      <c r="K13" s="38"/>
      <c r="L13" s="38"/>
      <c r="M13" s="51"/>
    </row>
    <row r="14" spans="2:13" ht="6.75" customHeight="1">
      <c r="B14" s="51"/>
      <c r="C14" s="51"/>
      <c r="D14" s="51"/>
      <c r="E14" s="51"/>
      <c r="F14" s="51"/>
      <c r="G14" s="51"/>
      <c r="H14" s="51"/>
      <c r="I14" s="37"/>
      <c r="J14" s="37"/>
      <c r="K14" s="39"/>
      <c r="L14" s="39"/>
      <c r="M14" s="51"/>
    </row>
    <row r="15" spans="2:13" ht="49.5" customHeight="1">
      <c r="B15" s="51"/>
      <c r="C15" s="36" t="s">
        <v>14</v>
      </c>
      <c r="D15" s="36" t="s">
        <v>15</v>
      </c>
      <c r="E15" s="36" t="s">
        <v>29</v>
      </c>
      <c r="F15" s="36" t="s">
        <v>30</v>
      </c>
      <c r="G15" s="36" t="s">
        <v>31</v>
      </c>
      <c r="H15" s="51"/>
      <c r="I15" s="36"/>
      <c r="J15" s="36"/>
      <c r="K15" s="30" t="s">
        <v>0</v>
      </c>
      <c r="L15" s="30" t="s">
        <v>1</v>
      </c>
      <c r="M15" s="51"/>
    </row>
    <row r="16" spans="2:13" ht="18.75">
      <c r="B16" s="36">
        <v>1</v>
      </c>
      <c r="C16" s="36">
        <v>2</v>
      </c>
      <c r="D16" s="36">
        <v>3</v>
      </c>
      <c r="E16" s="36">
        <v>4</v>
      </c>
      <c r="F16" s="36">
        <v>5</v>
      </c>
      <c r="G16" s="36">
        <v>6</v>
      </c>
      <c r="H16" s="40">
        <v>7</v>
      </c>
      <c r="I16" s="40">
        <v>8</v>
      </c>
      <c r="J16" s="40">
        <v>9</v>
      </c>
      <c r="K16" s="40">
        <v>14</v>
      </c>
      <c r="L16" s="41">
        <v>15</v>
      </c>
      <c r="M16" s="40">
        <v>7</v>
      </c>
    </row>
    <row r="17" spans="2:13" ht="35.25" customHeight="1">
      <c r="B17" s="42" t="s">
        <v>96</v>
      </c>
      <c r="C17" s="31" t="s">
        <v>97</v>
      </c>
      <c r="D17" s="36"/>
      <c r="E17" s="36"/>
      <c r="F17" s="36"/>
      <c r="G17" s="36"/>
      <c r="H17" s="32">
        <f>H18+H24+H44+H51+H57+H63+H77+H37+H40</f>
        <v>28789</v>
      </c>
      <c r="I17" s="43">
        <f>I18</f>
        <v>49640.3</v>
      </c>
      <c r="J17" s="43">
        <f>J18</f>
        <v>1995.6</v>
      </c>
      <c r="K17" s="43">
        <f>K18</f>
        <v>57835.2</v>
      </c>
      <c r="L17" s="44">
        <f>L18</f>
        <v>1995.6</v>
      </c>
      <c r="M17" s="32">
        <f>M18+M24+M44+M51+M57+M63+M77+M37+M40</f>
        <v>29023</v>
      </c>
    </row>
    <row r="18" spans="2:13" ht="34.5" customHeight="1">
      <c r="B18" s="15" t="s">
        <v>45</v>
      </c>
      <c r="C18" s="31" t="s">
        <v>97</v>
      </c>
      <c r="D18" s="16" t="s">
        <v>33</v>
      </c>
      <c r="E18" s="16" t="s">
        <v>34</v>
      </c>
      <c r="F18" s="16"/>
      <c r="G18" s="16"/>
      <c r="H18" s="17">
        <f>H19</f>
        <v>1055.9</v>
      </c>
      <c r="I18" s="45">
        <f>I19+I25+I67</f>
        <v>49640.3</v>
      </c>
      <c r="J18" s="45">
        <f>J19+J25+J67</f>
        <v>1995.6</v>
      </c>
      <c r="K18" s="45">
        <f>K19+K25+K67</f>
        <v>57835.2</v>
      </c>
      <c r="L18" s="46">
        <f>L19+L25+L67</f>
        <v>1995.6</v>
      </c>
      <c r="M18" s="17">
        <f>M19</f>
        <v>1055.9</v>
      </c>
    </row>
    <row r="19" spans="2:13" ht="14.25" customHeight="1">
      <c r="B19" s="18" t="s">
        <v>111</v>
      </c>
      <c r="C19" s="47" t="s">
        <v>97</v>
      </c>
      <c r="D19" s="19" t="s">
        <v>33</v>
      </c>
      <c r="E19" s="19" t="s">
        <v>34</v>
      </c>
      <c r="F19" s="19" t="s">
        <v>112</v>
      </c>
      <c r="G19" s="19"/>
      <c r="H19" s="20">
        <f>H20</f>
        <v>1055.9</v>
      </c>
      <c r="I19" s="43">
        <f aca="true" t="shared" si="0" ref="I19:L20">I20</f>
        <v>795.6</v>
      </c>
      <c r="J19" s="43">
        <f t="shared" si="0"/>
        <v>795.6</v>
      </c>
      <c r="K19" s="43">
        <f t="shared" si="0"/>
        <v>795.6</v>
      </c>
      <c r="L19" s="44">
        <f t="shared" si="0"/>
        <v>795.6</v>
      </c>
      <c r="M19" s="20">
        <f>M20</f>
        <v>1055.9</v>
      </c>
    </row>
    <row r="20" spans="2:13" ht="17.25" customHeight="1">
      <c r="B20" s="18" t="s">
        <v>46</v>
      </c>
      <c r="C20" s="47" t="s">
        <v>97</v>
      </c>
      <c r="D20" s="19" t="s">
        <v>33</v>
      </c>
      <c r="E20" s="19" t="s">
        <v>34</v>
      </c>
      <c r="F20" s="19" t="s">
        <v>112</v>
      </c>
      <c r="G20" s="19" t="s">
        <v>47</v>
      </c>
      <c r="H20" s="20">
        <f>SUM(H21+H22+H23)</f>
        <v>1055.9</v>
      </c>
      <c r="I20" s="43">
        <f t="shared" si="0"/>
        <v>795.6</v>
      </c>
      <c r="J20" s="43">
        <f t="shared" si="0"/>
        <v>795.6</v>
      </c>
      <c r="K20" s="43">
        <f t="shared" si="0"/>
        <v>795.6</v>
      </c>
      <c r="L20" s="44">
        <f t="shared" si="0"/>
        <v>795.6</v>
      </c>
      <c r="M20" s="20">
        <f>SUM(M21+M22+M23)</f>
        <v>1055.9</v>
      </c>
    </row>
    <row r="21" spans="2:13" ht="35.25" customHeight="1">
      <c r="B21" s="18" t="s">
        <v>113</v>
      </c>
      <c r="C21" s="47" t="s">
        <v>97</v>
      </c>
      <c r="D21" s="19" t="s">
        <v>33</v>
      </c>
      <c r="E21" s="19" t="s">
        <v>34</v>
      </c>
      <c r="F21" s="19" t="s">
        <v>112</v>
      </c>
      <c r="G21" s="19" t="s">
        <v>48</v>
      </c>
      <c r="H21" s="20">
        <v>795.6</v>
      </c>
      <c r="I21" s="20">
        <v>795.6</v>
      </c>
      <c r="J21" s="20">
        <v>795.6</v>
      </c>
      <c r="K21" s="20">
        <v>795.6</v>
      </c>
      <c r="L21" s="20">
        <v>795.6</v>
      </c>
      <c r="M21" s="20">
        <v>795.6</v>
      </c>
    </row>
    <row r="22" spans="2:13" ht="15.75" customHeight="1">
      <c r="B22" s="18" t="s">
        <v>49</v>
      </c>
      <c r="C22" s="47" t="s">
        <v>97</v>
      </c>
      <c r="D22" s="19" t="s">
        <v>33</v>
      </c>
      <c r="E22" s="19" t="s">
        <v>34</v>
      </c>
      <c r="F22" s="19" t="s">
        <v>112</v>
      </c>
      <c r="G22" s="19" t="s">
        <v>50</v>
      </c>
      <c r="H22" s="20">
        <v>20</v>
      </c>
      <c r="I22" s="20">
        <v>20</v>
      </c>
      <c r="J22" s="20">
        <v>20</v>
      </c>
      <c r="K22" s="20">
        <v>20</v>
      </c>
      <c r="L22" s="20">
        <v>20</v>
      </c>
      <c r="M22" s="20">
        <v>20</v>
      </c>
    </row>
    <row r="23" spans="2:13" ht="51.75" customHeight="1">
      <c r="B23" s="18" t="s">
        <v>114</v>
      </c>
      <c r="C23" s="47" t="s">
        <v>97</v>
      </c>
      <c r="D23" s="19" t="s">
        <v>33</v>
      </c>
      <c r="E23" s="19" t="s">
        <v>34</v>
      </c>
      <c r="F23" s="19" t="s">
        <v>112</v>
      </c>
      <c r="G23" s="19" t="s">
        <v>115</v>
      </c>
      <c r="H23" s="20">
        <v>240.3</v>
      </c>
      <c r="I23" s="20">
        <v>240.3</v>
      </c>
      <c r="J23" s="20">
        <v>240.3</v>
      </c>
      <c r="K23" s="20">
        <v>240.3</v>
      </c>
      <c r="L23" s="20">
        <v>240.3</v>
      </c>
      <c r="M23" s="20">
        <v>240.3</v>
      </c>
    </row>
    <row r="24" spans="2:13" ht="34.5" customHeight="1">
      <c r="B24" s="15" t="s">
        <v>23</v>
      </c>
      <c r="C24" s="31" t="s">
        <v>97</v>
      </c>
      <c r="D24" s="16" t="s">
        <v>33</v>
      </c>
      <c r="E24" s="16" t="s">
        <v>37</v>
      </c>
      <c r="F24" s="16"/>
      <c r="G24" s="16"/>
      <c r="H24" s="17">
        <f>H25</f>
        <v>14504.8</v>
      </c>
      <c r="I24" s="45">
        <v>2137.2</v>
      </c>
      <c r="J24" s="45">
        <v>0</v>
      </c>
      <c r="K24" s="45">
        <v>2504.8</v>
      </c>
      <c r="L24" s="46">
        <v>0</v>
      </c>
      <c r="M24" s="17">
        <f>M25</f>
        <v>14504.8</v>
      </c>
    </row>
    <row r="25" spans="2:13" ht="33" customHeight="1">
      <c r="B25" s="18" t="s">
        <v>20</v>
      </c>
      <c r="C25" s="47" t="s">
        <v>97</v>
      </c>
      <c r="D25" s="19" t="s">
        <v>33</v>
      </c>
      <c r="E25" s="19" t="s">
        <v>37</v>
      </c>
      <c r="F25" s="19" t="s">
        <v>117</v>
      </c>
      <c r="G25" s="19"/>
      <c r="H25" s="20">
        <f>H26</f>
        <v>14504.8</v>
      </c>
      <c r="I25" s="43">
        <f aca="true" t="shared" si="1" ref="I25:L26">I26</f>
        <v>1200</v>
      </c>
      <c r="J25" s="43">
        <f t="shared" si="1"/>
        <v>1200</v>
      </c>
      <c r="K25" s="43">
        <f t="shared" si="1"/>
        <v>1200</v>
      </c>
      <c r="L25" s="44">
        <f t="shared" si="1"/>
        <v>1200</v>
      </c>
      <c r="M25" s="20">
        <f>M26</f>
        <v>14504.8</v>
      </c>
    </row>
    <row r="26" spans="2:13" ht="15" customHeight="1">
      <c r="B26" s="18" t="s">
        <v>36</v>
      </c>
      <c r="C26" s="47" t="s">
        <v>97</v>
      </c>
      <c r="D26" s="19" t="s">
        <v>33</v>
      </c>
      <c r="E26" s="19" t="s">
        <v>37</v>
      </c>
      <c r="F26" s="19" t="s">
        <v>117</v>
      </c>
      <c r="G26" s="19"/>
      <c r="H26" s="20">
        <f>H27+H31+H34</f>
        <v>14504.8</v>
      </c>
      <c r="I26" s="43">
        <f t="shared" si="1"/>
        <v>1200</v>
      </c>
      <c r="J26" s="43">
        <f t="shared" si="1"/>
        <v>1200</v>
      </c>
      <c r="K26" s="43">
        <f t="shared" si="1"/>
        <v>1200</v>
      </c>
      <c r="L26" s="44">
        <f t="shared" si="1"/>
        <v>1200</v>
      </c>
      <c r="M26" s="20">
        <f>M27+M31+M34</f>
        <v>14504.8</v>
      </c>
    </row>
    <row r="27" spans="2:13" ht="15.75" customHeight="1">
      <c r="B27" s="18" t="s">
        <v>46</v>
      </c>
      <c r="C27" s="47" t="s">
        <v>97</v>
      </c>
      <c r="D27" s="19" t="s">
        <v>33</v>
      </c>
      <c r="E27" s="19" t="s">
        <v>37</v>
      </c>
      <c r="F27" s="19" t="s">
        <v>117</v>
      </c>
      <c r="G27" s="19" t="s">
        <v>47</v>
      </c>
      <c r="H27" s="20">
        <f>H28+H29+H30</f>
        <v>12218.8</v>
      </c>
      <c r="I27" s="43">
        <f>I66</f>
        <v>1200</v>
      </c>
      <c r="J27" s="43">
        <f>J66</f>
        <v>1200</v>
      </c>
      <c r="K27" s="43">
        <f>K66</f>
        <v>1200</v>
      </c>
      <c r="L27" s="44">
        <f>L66</f>
        <v>1200</v>
      </c>
      <c r="M27" s="20">
        <f>M28+M29+M30</f>
        <v>12218.8</v>
      </c>
    </row>
    <row r="28" spans="2:13" ht="33.75" customHeight="1">
      <c r="B28" s="18" t="s">
        <v>113</v>
      </c>
      <c r="C28" s="47" t="s">
        <v>97</v>
      </c>
      <c r="D28" s="19" t="s">
        <v>33</v>
      </c>
      <c r="E28" s="19" t="s">
        <v>37</v>
      </c>
      <c r="F28" s="19" t="s">
        <v>117</v>
      </c>
      <c r="G28" s="19" t="s">
        <v>48</v>
      </c>
      <c r="H28" s="20">
        <v>9165.7</v>
      </c>
      <c r="I28" s="20">
        <v>9165.7</v>
      </c>
      <c r="J28" s="20">
        <v>9165.7</v>
      </c>
      <c r="K28" s="20">
        <v>9165.7</v>
      </c>
      <c r="L28" s="20">
        <v>9165.7</v>
      </c>
      <c r="M28" s="20">
        <v>9165.7</v>
      </c>
    </row>
    <row r="29" spans="2:13" ht="18" customHeight="1">
      <c r="B29" s="18" t="s">
        <v>49</v>
      </c>
      <c r="C29" s="47" t="s">
        <v>97</v>
      </c>
      <c r="D29" s="19" t="s">
        <v>33</v>
      </c>
      <c r="E29" s="19" t="s">
        <v>37</v>
      </c>
      <c r="F29" s="19" t="s">
        <v>117</v>
      </c>
      <c r="G29" s="19" t="s">
        <v>50</v>
      </c>
      <c r="H29" s="20">
        <v>285</v>
      </c>
      <c r="I29" s="20">
        <v>285</v>
      </c>
      <c r="J29" s="20">
        <v>285</v>
      </c>
      <c r="K29" s="20">
        <v>285</v>
      </c>
      <c r="L29" s="20">
        <v>285</v>
      </c>
      <c r="M29" s="20">
        <v>285</v>
      </c>
    </row>
    <row r="30" spans="2:13" ht="51.75" customHeight="1">
      <c r="B30" s="18" t="s">
        <v>114</v>
      </c>
      <c r="C30" s="47" t="s">
        <v>97</v>
      </c>
      <c r="D30" s="19" t="s">
        <v>33</v>
      </c>
      <c r="E30" s="19" t="s">
        <v>37</v>
      </c>
      <c r="F30" s="19" t="s">
        <v>117</v>
      </c>
      <c r="G30" s="19" t="s">
        <v>115</v>
      </c>
      <c r="H30" s="20">
        <v>2768.1</v>
      </c>
      <c r="I30" s="20">
        <v>2768.1</v>
      </c>
      <c r="J30" s="20">
        <v>2768.1</v>
      </c>
      <c r="K30" s="20">
        <v>2768.1</v>
      </c>
      <c r="L30" s="20">
        <v>2768.1</v>
      </c>
      <c r="M30" s="20">
        <v>2768.1</v>
      </c>
    </row>
    <row r="31" spans="2:13" ht="35.25" customHeight="1">
      <c r="B31" s="18" t="s">
        <v>51</v>
      </c>
      <c r="C31" s="47" t="s">
        <v>97</v>
      </c>
      <c r="D31" s="19" t="s">
        <v>33</v>
      </c>
      <c r="E31" s="19" t="s">
        <v>37</v>
      </c>
      <c r="F31" s="19" t="s">
        <v>117</v>
      </c>
      <c r="G31" s="19" t="s">
        <v>52</v>
      </c>
      <c r="H31" s="20">
        <f>H32+H33</f>
        <v>2086</v>
      </c>
      <c r="I31" s="43"/>
      <c r="J31" s="43"/>
      <c r="K31" s="43"/>
      <c r="L31" s="44"/>
      <c r="M31" s="20">
        <f>M32+M33</f>
        <v>2086</v>
      </c>
    </row>
    <row r="32" spans="2:13" ht="31.5" customHeight="1">
      <c r="B32" s="18" t="s">
        <v>53</v>
      </c>
      <c r="C32" s="47" t="s">
        <v>97</v>
      </c>
      <c r="D32" s="19" t="s">
        <v>33</v>
      </c>
      <c r="E32" s="19" t="s">
        <v>37</v>
      </c>
      <c r="F32" s="19" t="s">
        <v>117</v>
      </c>
      <c r="G32" s="19" t="s">
        <v>54</v>
      </c>
      <c r="H32" s="20">
        <v>600</v>
      </c>
      <c r="I32" s="20">
        <v>600</v>
      </c>
      <c r="J32" s="20">
        <v>600</v>
      </c>
      <c r="K32" s="20">
        <v>600</v>
      </c>
      <c r="L32" s="20">
        <v>600</v>
      </c>
      <c r="M32" s="20">
        <v>600</v>
      </c>
    </row>
    <row r="33" spans="2:13" ht="34.5" customHeight="1">
      <c r="B33" s="18" t="s">
        <v>55</v>
      </c>
      <c r="C33" s="47" t="s">
        <v>97</v>
      </c>
      <c r="D33" s="19" t="s">
        <v>33</v>
      </c>
      <c r="E33" s="19" t="s">
        <v>37</v>
      </c>
      <c r="F33" s="19" t="s">
        <v>117</v>
      </c>
      <c r="G33" s="19" t="s">
        <v>56</v>
      </c>
      <c r="H33" s="20">
        <v>1486</v>
      </c>
      <c r="I33" s="20">
        <v>1486</v>
      </c>
      <c r="J33" s="20">
        <v>1486</v>
      </c>
      <c r="K33" s="20">
        <v>1486</v>
      </c>
      <c r="L33" s="20">
        <v>1486</v>
      </c>
      <c r="M33" s="20">
        <v>1486</v>
      </c>
    </row>
    <row r="34" spans="2:13" ht="15.75" customHeight="1">
      <c r="B34" s="18" t="s">
        <v>57</v>
      </c>
      <c r="C34" s="47" t="s">
        <v>97</v>
      </c>
      <c r="D34" s="19" t="s">
        <v>33</v>
      </c>
      <c r="E34" s="19" t="s">
        <v>37</v>
      </c>
      <c r="F34" s="19" t="s">
        <v>117</v>
      </c>
      <c r="G34" s="19" t="s">
        <v>58</v>
      </c>
      <c r="H34" s="20">
        <f>H35+H36</f>
        <v>200</v>
      </c>
      <c r="I34" s="43"/>
      <c r="J34" s="43"/>
      <c r="K34" s="43"/>
      <c r="L34" s="44"/>
      <c r="M34" s="20">
        <f>M35+M36</f>
        <v>200</v>
      </c>
    </row>
    <row r="35" spans="2:13" ht="34.5" customHeight="1">
      <c r="B35" s="18" t="s">
        <v>59</v>
      </c>
      <c r="C35" s="47" t="s">
        <v>97</v>
      </c>
      <c r="D35" s="19" t="s">
        <v>33</v>
      </c>
      <c r="E35" s="19" t="s">
        <v>37</v>
      </c>
      <c r="F35" s="19" t="s">
        <v>117</v>
      </c>
      <c r="G35" s="19" t="s">
        <v>60</v>
      </c>
      <c r="H35" s="20">
        <v>150</v>
      </c>
      <c r="I35" s="20">
        <v>150</v>
      </c>
      <c r="J35" s="20">
        <v>150</v>
      </c>
      <c r="K35" s="20">
        <v>150</v>
      </c>
      <c r="L35" s="20">
        <v>150</v>
      </c>
      <c r="M35" s="20">
        <v>150</v>
      </c>
    </row>
    <row r="36" spans="2:13" ht="15.75" customHeight="1">
      <c r="B36" s="18" t="s">
        <v>75</v>
      </c>
      <c r="C36" s="47" t="s">
        <v>97</v>
      </c>
      <c r="D36" s="19" t="s">
        <v>33</v>
      </c>
      <c r="E36" s="19" t="s">
        <v>37</v>
      </c>
      <c r="F36" s="19" t="s">
        <v>117</v>
      </c>
      <c r="G36" s="19" t="s">
        <v>76</v>
      </c>
      <c r="H36" s="20">
        <v>50</v>
      </c>
      <c r="I36" s="20">
        <v>50</v>
      </c>
      <c r="J36" s="20">
        <v>50</v>
      </c>
      <c r="K36" s="20">
        <v>50</v>
      </c>
      <c r="L36" s="20">
        <v>50</v>
      </c>
      <c r="M36" s="20">
        <v>50</v>
      </c>
    </row>
    <row r="37" spans="2:13" ht="57" customHeight="1">
      <c r="B37" s="21" t="s">
        <v>121</v>
      </c>
      <c r="C37" s="47" t="s">
        <v>97</v>
      </c>
      <c r="D37" s="22" t="s">
        <v>33</v>
      </c>
      <c r="E37" s="22" t="s">
        <v>39</v>
      </c>
      <c r="F37" s="22" t="s">
        <v>116</v>
      </c>
      <c r="G37" s="22" t="s">
        <v>122</v>
      </c>
      <c r="H37" s="17">
        <f aca="true" t="shared" si="2" ref="H37:M38">H38</f>
        <v>161.4</v>
      </c>
      <c r="I37" s="17">
        <f t="shared" si="2"/>
        <v>161.4</v>
      </c>
      <c r="J37" s="17">
        <f t="shared" si="2"/>
        <v>161.4</v>
      </c>
      <c r="K37" s="17">
        <f t="shared" si="2"/>
        <v>161.4</v>
      </c>
      <c r="L37" s="17">
        <f t="shared" si="2"/>
        <v>161.4</v>
      </c>
      <c r="M37" s="17">
        <f t="shared" si="2"/>
        <v>161.4</v>
      </c>
    </row>
    <row r="38" spans="2:13" ht="13.5" customHeight="1">
      <c r="B38" s="23" t="s">
        <v>123</v>
      </c>
      <c r="C38" s="47" t="s">
        <v>97</v>
      </c>
      <c r="D38" s="24" t="s">
        <v>33</v>
      </c>
      <c r="E38" s="24" t="s">
        <v>39</v>
      </c>
      <c r="F38" s="24" t="s">
        <v>117</v>
      </c>
      <c r="G38" s="24" t="s">
        <v>122</v>
      </c>
      <c r="H38" s="20">
        <f t="shared" si="2"/>
        <v>161.4</v>
      </c>
      <c r="I38" s="20">
        <f t="shared" si="2"/>
        <v>161.4</v>
      </c>
      <c r="J38" s="20">
        <f t="shared" si="2"/>
        <v>161.4</v>
      </c>
      <c r="K38" s="20">
        <f t="shared" si="2"/>
        <v>161.4</v>
      </c>
      <c r="L38" s="20">
        <f t="shared" si="2"/>
        <v>161.4</v>
      </c>
      <c r="M38" s="20">
        <f t="shared" si="2"/>
        <v>161.4</v>
      </c>
    </row>
    <row r="39" spans="2:13" ht="15.75" customHeight="1">
      <c r="B39" s="23" t="s">
        <v>124</v>
      </c>
      <c r="C39" s="47" t="s">
        <v>97</v>
      </c>
      <c r="D39" s="24" t="s">
        <v>33</v>
      </c>
      <c r="E39" s="24" t="s">
        <v>39</v>
      </c>
      <c r="F39" s="24" t="s">
        <v>117</v>
      </c>
      <c r="G39" s="24" t="s">
        <v>125</v>
      </c>
      <c r="H39" s="20">
        <v>161.4</v>
      </c>
      <c r="I39" s="20">
        <v>161.4</v>
      </c>
      <c r="J39" s="20">
        <v>161.4</v>
      </c>
      <c r="K39" s="20">
        <v>161.4</v>
      </c>
      <c r="L39" s="20">
        <v>161.4</v>
      </c>
      <c r="M39" s="20">
        <v>161.4</v>
      </c>
    </row>
    <row r="40" spans="2:13" ht="17.25" customHeight="1">
      <c r="B40" s="25" t="s">
        <v>126</v>
      </c>
      <c r="C40" s="47" t="s">
        <v>97</v>
      </c>
      <c r="D40" s="22" t="s">
        <v>33</v>
      </c>
      <c r="E40" s="22" t="s">
        <v>130</v>
      </c>
      <c r="F40" s="22"/>
      <c r="G40" s="22"/>
      <c r="H40" s="17">
        <f aca="true" t="shared" si="3" ref="H40:M40">H41+H42+H43</f>
        <v>2447.7</v>
      </c>
      <c r="I40" s="17">
        <f t="shared" si="3"/>
        <v>2447.7</v>
      </c>
      <c r="J40" s="17">
        <f t="shared" si="3"/>
        <v>2447.7</v>
      </c>
      <c r="K40" s="17">
        <f t="shared" si="3"/>
        <v>2447.7</v>
      </c>
      <c r="L40" s="17">
        <f t="shared" si="3"/>
        <v>2447.7</v>
      </c>
      <c r="M40" s="17">
        <f t="shared" si="3"/>
        <v>2447.7</v>
      </c>
    </row>
    <row r="41" spans="2:13" ht="18" customHeight="1">
      <c r="B41" s="26" t="s">
        <v>127</v>
      </c>
      <c r="C41" s="47" t="s">
        <v>97</v>
      </c>
      <c r="D41" s="24" t="s">
        <v>33</v>
      </c>
      <c r="E41" s="24" t="s">
        <v>130</v>
      </c>
      <c r="F41" s="24" t="s">
        <v>131</v>
      </c>
      <c r="G41" s="24" t="s">
        <v>132</v>
      </c>
      <c r="H41" s="20">
        <v>1868.5</v>
      </c>
      <c r="I41" s="20">
        <v>1868.5</v>
      </c>
      <c r="J41" s="20">
        <v>1868.5</v>
      </c>
      <c r="K41" s="20">
        <v>1868.5</v>
      </c>
      <c r="L41" s="20">
        <v>1868.5</v>
      </c>
      <c r="M41" s="20">
        <v>1868.5</v>
      </c>
    </row>
    <row r="42" spans="2:13" ht="36" customHeight="1">
      <c r="B42" s="18" t="s">
        <v>128</v>
      </c>
      <c r="C42" s="47" t="s">
        <v>97</v>
      </c>
      <c r="D42" s="24" t="s">
        <v>33</v>
      </c>
      <c r="E42" s="24" t="s">
        <v>130</v>
      </c>
      <c r="F42" s="24" t="s">
        <v>131</v>
      </c>
      <c r="G42" s="24" t="s">
        <v>133</v>
      </c>
      <c r="H42" s="20">
        <v>15</v>
      </c>
      <c r="I42" s="20">
        <v>15</v>
      </c>
      <c r="J42" s="20">
        <v>15</v>
      </c>
      <c r="K42" s="20">
        <v>15</v>
      </c>
      <c r="L42" s="20">
        <v>15</v>
      </c>
      <c r="M42" s="20">
        <v>15</v>
      </c>
    </row>
    <row r="43" spans="2:13" ht="53.25" customHeight="1">
      <c r="B43" s="18" t="s">
        <v>129</v>
      </c>
      <c r="C43" s="47" t="s">
        <v>97</v>
      </c>
      <c r="D43" s="24" t="s">
        <v>33</v>
      </c>
      <c r="E43" s="24" t="s">
        <v>130</v>
      </c>
      <c r="F43" s="24" t="s">
        <v>131</v>
      </c>
      <c r="G43" s="24" t="s">
        <v>134</v>
      </c>
      <c r="H43" s="20">
        <v>564.2</v>
      </c>
      <c r="I43" s="20">
        <v>564.2</v>
      </c>
      <c r="J43" s="20">
        <v>564.2</v>
      </c>
      <c r="K43" s="20">
        <v>564.2</v>
      </c>
      <c r="L43" s="20">
        <v>564.2</v>
      </c>
      <c r="M43" s="20">
        <v>564.2</v>
      </c>
    </row>
    <row r="44" spans="2:13" ht="18" customHeight="1">
      <c r="B44" s="15" t="s">
        <v>43</v>
      </c>
      <c r="C44" s="47" t="s">
        <v>97</v>
      </c>
      <c r="D44" s="16" t="s">
        <v>34</v>
      </c>
      <c r="E44" s="16" t="s">
        <v>42</v>
      </c>
      <c r="F44" s="16"/>
      <c r="G44" s="16"/>
      <c r="H44" s="17">
        <f>H45</f>
        <v>599.3</v>
      </c>
      <c r="I44" s="43"/>
      <c r="J44" s="43"/>
      <c r="K44" s="43"/>
      <c r="L44" s="44"/>
      <c r="M44" s="17">
        <f>M45</f>
        <v>599.3</v>
      </c>
    </row>
    <row r="45" spans="2:13" ht="17.25" customHeight="1">
      <c r="B45" s="18" t="s">
        <v>44</v>
      </c>
      <c r="C45" s="47" t="s">
        <v>97</v>
      </c>
      <c r="D45" s="19" t="s">
        <v>34</v>
      </c>
      <c r="E45" s="19" t="s">
        <v>35</v>
      </c>
      <c r="F45" s="19"/>
      <c r="G45" s="19"/>
      <c r="H45" s="20">
        <f>H46</f>
        <v>599.3</v>
      </c>
      <c r="I45" s="43"/>
      <c r="J45" s="43"/>
      <c r="K45" s="43"/>
      <c r="L45" s="44"/>
      <c r="M45" s="20">
        <f>M46</f>
        <v>599.3</v>
      </c>
    </row>
    <row r="46" spans="2:13" ht="31.5" customHeight="1">
      <c r="B46" s="18" t="s">
        <v>20</v>
      </c>
      <c r="C46" s="47" t="s">
        <v>97</v>
      </c>
      <c r="D46" s="19" t="s">
        <v>34</v>
      </c>
      <c r="E46" s="19" t="s">
        <v>35</v>
      </c>
      <c r="F46" s="19" t="s">
        <v>135</v>
      </c>
      <c r="G46" s="19"/>
      <c r="H46" s="20">
        <f>H47</f>
        <v>599.3</v>
      </c>
      <c r="I46" s="43"/>
      <c r="J46" s="43"/>
      <c r="K46" s="43"/>
      <c r="L46" s="44"/>
      <c r="M46" s="20">
        <f>M47</f>
        <v>599.3</v>
      </c>
    </row>
    <row r="47" spans="2:13" ht="35.25" customHeight="1">
      <c r="B47" s="18" t="s">
        <v>19</v>
      </c>
      <c r="C47" s="47" t="s">
        <v>97</v>
      </c>
      <c r="D47" s="19" t="s">
        <v>34</v>
      </c>
      <c r="E47" s="19" t="s">
        <v>35</v>
      </c>
      <c r="F47" s="19" t="s">
        <v>135</v>
      </c>
      <c r="G47" s="19"/>
      <c r="H47" s="20">
        <f>SUM(H48+H50+H49)</f>
        <v>599.3</v>
      </c>
      <c r="I47" s="43"/>
      <c r="J47" s="43"/>
      <c r="K47" s="43"/>
      <c r="L47" s="44"/>
      <c r="M47" s="20">
        <f>SUM(M48+M50+M49)</f>
        <v>599.3</v>
      </c>
    </row>
    <row r="48" spans="2:13" ht="39.75" customHeight="1">
      <c r="B48" s="18" t="s">
        <v>113</v>
      </c>
      <c r="C48" s="47" t="s">
        <v>97</v>
      </c>
      <c r="D48" s="19" t="s">
        <v>34</v>
      </c>
      <c r="E48" s="19" t="s">
        <v>35</v>
      </c>
      <c r="F48" s="19" t="s">
        <v>135</v>
      </c>
      <c r="G48" s="19" t="s">
        <v>48</v>
      </c>
      <c r="H48" s="20">
        <v>455.9</v>
      </c>
      <c r="I48" s="20">
        <v>455.9</v>
      </c>
      <c r="J48" s="20">
        <v>455.9</v>
      </c>
      <c r="K48" s="20">
        <v>455.9</v>
      </c>
      <c r="L48" s="20">
        <v>455.9</v>
      </c>
      <c r="M48" s="20">
        <v>455.9</v>
      </c>
    </row>
    <row r="49" spans="2:13" ht="54.75" customHeight="1">
      <c r="B49" s="18" t="s">
        <v>114</v>
      </c>
      <c r="C49" s="47" t="s">
        <v>97</v>
      </c>
      <c r="D49" s="19" t="s">
        <v>34</v>
      </c>
      <c r="E49" s="19" t="s">
        <v>35</v>
      </c>
      <c r="F49" s="19" t="s">
        <v>135</v>
      </c>
      <c r="G49" s="19" t="s">
        <v>115</v>
      </c>
      <c r="H49" s="20">
        <v>137.7</v>
      </c>
      <c r="I49" s="20">
        <v>137.7</v>
      </c>
      <c r="J49" s="20">
        <v>137.7</v>
      </c>
      <c r="K49" s="20">
        <v>137.7</v>
      </c>
      <c r="L49" s="20">
        <v>137.7</v>
      </c>
      <c r="M49" s="20">
        <v>137.7</v>
      </c>
    </row>
    <row r="50" spans="2:13" ht="36" customHeight="1">
      <c r="B50" s="18" t="s">
        <v>55</v>
      </c>
      <c r="C50" s="47" t="s">
        <v>97</v>
      </c>
      <c r="D50" s="19" t="s">
        <v>34</v>
      </c>
      <c r="E50" s="19" t="s">
        <v>35</v>
      </c>
      <c r="F50" s="19" t="s">
        <v>135</v>
      </c>
      <c r="G50" s="19" t="s">
        <v>56</v>
      </c>
      <c r="H50" s="20">
        <v>5.7</v>
      </c>
      <c r="I50" s="20">
        <v>5.7</v>
      </c>
      <c r="J50" s="20">
        <v>5.7</v>
      </c>
      <c r="K50" s="20">
        <v>5.7</v>
      </c>
      <c r="L50" s="20">
        <v>5.7</v>
      </c>
      <c r="M50" s="20">
        <v>5.7</v>
      </c>
    </row>
    <row r="51" spans="2:13" ht="33" customHeight="1">
      <c r="B51" s="18" t="s">
        <v>4</v>
      </c>
      <c r="C51" s="47" t="s">
        <v>97</v>
      </c>
      <c r="D51" s="16" t="s">
        <v>35</v>
      </c>
      <c r="E51" s="16" t="s">
        <v>42</v>
      </c>
      <c r="F51" s="16"/>
      <c r="G51" s="16"/>
      <c r="H51" s="17">
        <f>H52</f>
        <v>100</v>
      </c>
      <c r="I51" s="43"/>
      <c r="J51" s="43"/>
      <c r="K51" s="43"/>
      <c r="L51" s="44"/>
      <c r="M51" s="17">
        <f>M52</f>
        <v>100</v>
      </c>
    </row>
    <row r="52" spans="2:13" ht="54" customHeight="1">
      <c r="B52" s="18" t="s">
        <v>10</v>
      </c>
      <c r="C52" s="47" t="s">
        <v>97</v>
      </c>
      <c r="D52" s="19" t="s">
        <v>35</v>
      </c>
      <c r="E52" s="19" t="s">
        <v>5</v>
      </c>
      <c r="F52" s="19"/>
      <c r="G52" s="19"/>
      <c r="H52" s="20">
        <f>H53</f>
        <v>100</v>
      </c>
      <c r="I52" s="43"/>
      <c r="J52" s="43"/>
      <c r="K52" s="43"/>
      <c r="L52" s="44"/>
      <c r="M52" s="20">
        <f>M53</f>
        <v>100</v>
      </c>
    </row>
    <row r="53" spans="2:13" ht="54.75" customHeight="1">
      <c r="B53" s="18" t="s">
        <v>6</v>
      </c>
      <c r="C53" s="47" t="s">
        <v>97</v>
      </c>
      <c r="D53" s="19" t="s">
        <v>35</v>
      </c>
      <c r="E53" s="19" t="s">
        <v>5</v>
      </c>
      <c r="F53" s="19" t="s">
        <v>136</v>
      </c>
      <c r="G53" s="19"/>
      <c r="H53" s="20">
        <f>H54</f>
        <v>100</v>
      </c>
      <c r="I53" s="43"/>
      <c r="J53" s="43"/>
      <c r="K53" s="43"/>
      <c r="L53" s="44"/>
      <c r="M53" s="20">
        <f>M54</f>
        <v>100</v>
      </c>
    </row>
    <row r="54" spans="2:13" ht="52.5" customHeight="1">
      <c r="B54" s="18" t="s">
        <v>7</v>
      </c>
      <c r="C54" s="47" t="s">
        <v>97</v>
      </c>
      <c r="D54" s="19" t="s">
        <v>35</v>
      </c>
      <c r="E54" s="19" t="s">
        <v>5</v>
      </c>
      <c r="F54" s="19" t="s">
        <v>136</v>
      </c>
      <c r="G54" s="19"/>
      <c r="H54" s="20">
        <f>H55</f>
        <v>100</v>
      </c>
      <c r="I54" s="43"/>
      <c r="J54" s="43"/>
      <c r="K54" s="43"/>
      <c r="L54" s="44"/>
      <c r="M54" s="20">
        <f>M55</f>
        <v>100</v>
      </c>
    </row>
    <row r="55" spans="2:13" ht="33.75" customHeight="1">
      <c r="B55" s="18" t="s">
        <v>51</v>
      </c>
      <c r="C55" s="47" t="s">
        <v>97</v>
      </c>
      <c r="D55" s="19" t="s">
        <v>35</v>
      </c>
      <c r="E55" s="19" t="s">
        <v>5</v>
      </c>
      <c r="F55" s="19" t="s">
        <v>136</v>
      </c>
      <c r="G55" s="19" t="s">
        <v>52</v>
      </c>
      <c r="H55" s="20">
        <f>H56</f>
        <v>100</v>
      </c>
      <c r="I55" s="43"/>
      <c r="J55" s="43"/>
      <c r="K55" s="43"/>
      <c r="L55" s="44"/>
      <c r="M55" s="20">
        <f>M56</f>
        <v>100</v>
      </c>
    </row>
    <row r="56" spans="2:13" ht="34.5" customHeight="1">
      <c r="B56" s="18" t="s">
        <v>55</v>
      </c>
      <c r="C56" s="47" t="s">
        <v>97</v>
      </c>
      <c r="D56" s="19" t="s">
        <v>35</v>
      </c>
      <c r="E56" s="19" t="s">
        <v>5</v>
      </c>
      <c r="F56" s="19" t="s">
        <v>136</v>
      </c>
      <c r="G56" s="19" t="s">
        <v>56</v>
      </c>
      <c r="H56" s="20">
        <v>100</v>
      </c>
      <c r="I56" s="43"/>
      <c r="J56" s="43"/>
      <c r="K56" s="43"/>
      <c r="L56" s="44"/>
      <c r="M56" s="20">
        <v>100</v>
      </c>
    </row>
    <row r="57" spans="2:13" ht="14.25" customHeight="1">
      <c r="B57" s="15" t="s">
        <v>8</v>
      </c>
      <c r="C57" s="47" t="s">
        <v>97</v>
      </c>
      <c r="D57" s="16" t="s">
        <v>37</v>
      </c>
      <c r="E57" s="16" t="s">
        <v>42</v>
      </c>
      <c r="F57" s="16"/>
      <c r="G57" s="16"/>
      <c r="H57" s="17">
        <f>H58+H61</f>
        <v>4423</v>
      </c>
      <c r="I57" s="43"/>
      <c r="J57" s="43"/>
      <c r="K57" s="43"/>
      <c r="L57" s="44"/>
      <c r="M57" s="17">
        <f>M58</f>
        <v>2157</v>
      </c>
    </row>
    <row r="58" spans="2:13" ht="15" customHeight="1">
      <c r="B58" s="18" t="s">
        <v>79</v>
      </c>
      <c r="C58" s="47" t="s">
        <v>97</v>
      </c>
      <c r="D58" s="19" t="s">
        <v>37</v>
      </c>
      <c r="E58" s="19" t="s">
        <v>5</v>
      </c>
      <c r="F58" s="19"/>
      <c r="G58" s="19"/>
      <c r="H58" s="20">
        <f>H59</f>
        <v>1923</v>
      </c>
      <c r="I58" s="43"/>
      <c r="J58" s="43"/>
      <c r="K58" s="43"/>
      <c r="L58" s="44"/>
      <c r="M58" s="20">
        <f>M59</f>
        <v>2157</v>
      </c>
    </row>
    <row r="59" spans="2:13" ht="15.75" customHeight="1">
      <c r="B59" s="18" t="s">
        <v>80</v>
      </c>
      <c r="C59" s="47" t="s">
        <v>97</v>
      </c>
      <c r="D59" s="19" t="s">
        <v>37</v>
      </c>
      <c r="E59" s="19" t="s">
        <v>5</v>
      </c>
      <c r="F59" s="19" t="s">
        <v>137</v>
      </c>
      <c r="G59" s="19"/>
      <c r="H59" s="20">
        <f>H60</f>
        <v>1923</v>
      </c>
      <c r="I59" s="43"/>
      <c r="J59" s="43"/>
      <c r="K59" s="43"/>
      <c r="L59" s="44"/>
      <c r="M59" s="20">
        <f>M60</f>
        <v>2157</v>
      </c>
    </row>
    <row r="60" spans="2:13" ht="33" customHeight="1">
      <c r="B60" s="18" t="s">
        <v>55</v>
      </c>
      <c r="C60" s="47" t="s">
        <v>97</v>
      </c>
      <c r="D60" s="19" t="s">
        <v>37</v>
      </c>
      <c r="E60" s="19" t="s">
        <v>5</v>
      </c>
      <c r="F60" s="19" t="s">
        <v>137</v>
      </c>
      <c r="G60" s="19" t="s">
        <v>56</v>
      </c>
      <c r="H60" s="20">
        <v>1923</v>
      </c>
      <c r="I60" s="20">
        <v>2157</v>
      </c>
      <c r="J60" s="20">
        <v>1923</v>
      </c>
      <c r="K60" s="20">
        <v>2157</v>
      </c>
      <c r="L60" s="20">
        <v>1923</v>
      </c>
      <c r="M60" s="20">
        <v>2157</v>
      </c>
    </row>
    <row r="61" spans="2:13" s="49" customFormat="1" ht="20.25" customHeight="1">
      <c r="B61" s="15" t="s">
        <v>154</v>
      </c>
      <c r="C61" s="31" t="s">
        <v>97</v>
      </c>
      <c r="D61" s="16" t="s">
        <v>37</v>
      </c>
      <c r="E61" s="16" t="s">
        <v>155</v>
      </c>
      <c r="F61" s="16"/>
      <c r="G61" s="16"/>
      <c r="H61" s="17">
        <f>H62</f>
        <v>2500</v>
      </c>
      <c r="I61" s="17"/>
      <c r="J61" s="17">
        <f>J62</f>
        <v>2500</v>
      </c>
      <c r="K61" s="17"/>
      <c r="L61" s="17">
        <f>L62</f>
        <v>2500</v>
      </c>
      <c r="M61" s="17"/>
    </row>
    <row r="62" spans="2:13" ht="36" customHeight="1">
      <c r="B62" s="18" t="s">
        <v>156</v>
      </c>
      <c r="C62" s="47" t="s">
        <v>97</v>
      </c>
      <c r="D62" s="19" t="s">
        <v>37</v>
      </c>
      <c r="E62" s="19" t="s">
        <v>155</v>
      </c>
      <c r="F62" s="19" t="s">
        <v>157</v>
      </c>
      <c r="G62" s="19" t="s">
        <v>56</v>
      </c>
      <c r="H62" s="20">
        <v>2500</v>
      </c>
      <c r="I62" s="20"/>
      <c r="J62" s="20">
        <v>2500</v>
      </c>
      <c r="K62" s="20"/>
      <c r="L62" s="20">
        <v>2500</v>
      </c>
      <c r="M62" s="20"/>
    </row>
    <row r="63" spans="2:13" ht="15" customHeight="1">
      <c r="B63" s="27" t="s">
        <v>73</v>
      </c>
      <c r="C63" s="47" t="s">
        <v>97</v>
      </c>
      <c r="D63" s="16" t="s">
        <v>38</v>
      </c>
      <c r="E63" s="16" t="s">
        <v>42</v>
      </c>
      <c r="F63" s="16"/>
      <c r="G63" s="16"/>
      <c r="H63" s="17">
        <f>+SUM(H64+H67+H70)</f>
        <v>5116.9</v>
      </c>
      <c r="I63" s="43"/>
      <c r="J63" s="43"/>
      <c r="K63" s="43"/>
      <c r="L63" s="44"/>
      <c r="M63" s="17">
        <f>+SUM(M64+M67+M70)</f>
        <v>7616.9</v>
      </c>
    </row>
    <row r="64" spans="2:13" ht="16.5" customHeight="1">
      <c r="B64" s="27" t="s">
        <v>81</v>
      </c>
      <c r="C64" s="47" t="s">
        <v>97</v>
      </c>
      <c r="D64" s="16" t="s">
        <v>38</v>
      </c>
      <c r="E64" s="16" t="s">
        <v>33</v>
      </c>
      <c r="F64" s="16"/>
      <c r="G64" s="16"/>
      <c r="H64" s="17">
        <f>H65</f>
        <v>1200</v>
      </c>
      <c r="I64" s="43"/>
      <c r="J64" s="43"/>
      <c r="K64" s="43"/>
      <c r="L64" s="44"/>
      <c r="M64" s="17">
        <f>M65</f>
        <v>1200</v>
      </c>
    </row>
    <row r="65" spans="2:13" ht="18" customHeight="1">
      <c r="B65" s="28" t="s">
        <v>82</v>
      </c>
      <c r="C65" s="47" t="s">
        <v>97</v>
      </c>
      <c r="D65" s="19" t="s">
        <v>38</v>
      </c>
      <c r="E65" s="19" t="s">
        <v>33</v>
      </c>
      <c r="F65" s="19" t="s">
        <v>138</v>
      </c>
      <c r="G65" s="19"/>
      <c r="H65" s="20">
        <f>H66</f>
        <v>1200</v>
      </c>
      <c r="I65" s="43"/>
      <c r="J65" s="43"/>
      <c r="K65" s="43"/>
      <c r="L65" s="44"/>
      <c r="M65" s="20">
        <f>M66</f>
        <v>1200</v>
      </c>
    </row>
    <row r="66" spans="2:13" ht="33.75" customHeight="1">
      <c r="B66" s="18" t="s">
        <v>55</v>
      </c>
      <c r="C66" s="47" t="s">
        <v>97</v>
      </c>
      <c r="D66" s="19" t="s">
        <v>38</v>
      </c>
      <c r="E66" s="19" t="s">
        <v>33</v>
      </c>
      <c r="F66" s="19" t="s">
        <v>138</v>
      </c>
      <c r="G66" s="19" t="s">
        <v>56</v>
      </c>
      <c r="H66" s="20">
        <v>1200</v>
      </c>
      <c r="I66" s="20">
        <v>1200</v>
      </c>
      <c r="J66" s="20">
        <v>1200</v>
      </c>
      <c r="K66" s="20">
        <v>1200</v>
      </c>
      <c r="L66" s="20">
        <v>1200</v>
      </c>
      <c r="M66" s="20">
        <v>1200</v>
      </c>
    </row>
    <row r="67" spans="2:13" ht="16.5" customHeight="1">
      <c r="B67" s="27" t="s">
        <v>83</v>
      </c>
      <c r="C67" s="47" t="s">
        <v>97</v>
      </c>
      <c r="D67" s="16" t="s">
        <v>38</v>
      </c>
      <c r="E67" s="16" t="s">
        <v>34</v>
      </c>
      <c r="F67" s="16"/>
      <c r="G67" s="16"/>
      <c r="H67" s="17">
        <f>H68</f>
        <v>1316.9</v>
      </c>
      <c r="I67" s="43">
        <f>I68+I77</f>
        <v>47644.7</v>
      </c>
      <c r="J67" s="43">
        <f>J68+J77</f>
        <v>0</v>
      </c>
      <c r="K67" s="43">
        <f>K68+K77</f>
        <v>55839.6</v>
      </c>
      <c r="L67" s="44">
        <f>L68+L77</f>
        <v>0</v>
      </c>
      <c r="M67" s="17">
        <f>M68</f>
        <v>3616.9</v>
      </c>
    </row>
    <row r="68" spans="2:13" ht="21" customHeight="1">
      <c r="B68" s="28" t="s">
        <v>84</v>
      </c>
      <c r="C68" s="47" t="s">
        <v>97</v>
      </c>
      <c r="D68" s="19" t="s">
        <v>38</v>
      </c>
      <c r="E68" s="19" t="s">
        <v>34</v>
      </c>
      <c r="F68" s="19" t="s">
        <v>139</v>
      </c>
      <c r="G68" s="19"/>
      <c r="H68" s="20">
        <f>H69</f>
        <v>1316.9</v>
      </c>
      <c r="I68" s="43">
        <f>I69</f>
        <v>0</v>
      </c>
      <c r="J68" s="43">
        <f>J69</f>
        <v>0</v>
      </c>
      <c r="K68" s="43">
        <f>K69</f>
        <v>0</v>
      </c>
      <c r="L68" s="44">
        <f>L69</f>
        <v>0</v>
      </c>
      <c r="M68" s="20">
        <f>M69</f>
        <v>3616.9</v>
      </c>
    </row>
    <row r="69" spans="2:13" ht="36.75" customHeight="1">
      <c r="B69" s="18" t="s">
        <v>55</v>
      </c>
      <c r="C69" s="47" t="s">
        <v>97</v>
      </c>
      <c r="D69" s="19" t="s">
        <v>38</v>
      </c>
      <c r="E69" s="19" t="s">
        <v>34</v>
      </c>
      <c r="F69" s="19" t="s">
        <v>139</v>
      </c>
      <c r="G69" s="19" t="s">
        <v>56</v>
      </c>
      <c r="H69" s="20">
        <v>1316.9</v>
      </c>
      <c r="I69" s="43"/>
      <c r="J69" s="43"/>
      <c r="K69" s="43"/>
      <c r="L69" s="44"/>
      <c r="M69" s="20">
        <v>3616.9</v>
      </c>
    </row>
    <row r="70" spans="2:13" ht="14.25" customHeight="1">
      <c r="B70" s="15" t="s">
        <v>85</v>
      </c>
      <c r="C70" s="47" t="s">
        <v>97</v>
      </c>
      <c r="D70" s="16" t="s">
        <v>38</v>
      </c>
      <c r="E70" s="16" t="s">
        <v>35</v>
      </c>
      <c r="F70" s="16"/>
      <c r="G70" s="16"/>
      <c r="H70" s="17">
        <f>SUM(H71+H73+H75)</f>
        <v>2600</v>
      </c>
      <c r="I70" s="43">
        <v>119868</v>
      </c>
      <c r="J70" s="43">
        <v>0</v>
      </c>
      <c r="K70" s="43">
        <v>140485.3</v>
      </c>
      <c r="L70" s="44">
        <v>0</v>
      </c>
      <c r="M70" s="17">
        <f>SUM(M71+M73+M75)</f>
        <v>2800</v>
      </c>
    </row>
    <row r="71" spans="2:13" ht="15.75" customHeight="1">
      <c r="B71" s="18" t="s">
        <v>86</v>
      </c>
      <c r="C71" s="47" t="s">
        <v>97</v>
      </c>
      <c r="D71" s="19" t="s">
        <v>38</v>
      </c>
      <c r="E71" s="19" t="s">
        <v>35</v>
      </c>
      <c r="F71" s="19" t="s">
        <v>140</v>
      </c>
      <c r="G71" s="19"/>
      <c r="H71" s="20">
        <f>H72</f>
        <v>100</v>
      </c>
      <c r="I71" s="43"/>
      <c r="J71" s="43"/>
      <c r="K71" s="43"/>
      <c r="L71" s="44"/>
      <c r="M71" s="20">
        <f>M72</f>
        <v>300</v>
      </c>
    </row>
    <row r="72" spans="2:13" ht="36.75" customHeight="1">
      <c r="B72" s="18" t="s">
        <v>55</v>
      </c>
      <c r="C72" s="47" t="s">
        <v>97</v>
      </c>
      <c r="D72" s="19" t="s">
        <v>38</v>
      </c>
      <c r="E72" s="19" t="s">
        <v>35</v>
      </c>
      <c r="F72" s="19" t="s">
        <v>140</v>
      </c>
      <c r="G72" s="19" t="s">
        <v>56</v>
      </c>
      <c r="H72" s="20">
        <v>100</v>
      </c>
      <c r="I72" s="43"/>
      <c r="J72" s="43"/>
      <c r="K72" s="43"/>
      <c r="L72" s="44"/>
      <c r="M72" s="20">
        <v>300</v>
      </c>
    </row>
    <row r="73" spans="2:13" ht="57" customHeight="1">
      <c r="B73" s="29" t="s">
        <v>151</v>
      </c>
      <c r="C73" s="31" t="s">
        <v>97</v>
      </c>
      <c r="D73" s="16" t="s">
        <v>38</v>
      </c>
      <c r="E73" s="16" t="s">
        <v>35</v>
      </c>
      <c r="F73" s="16" t="s">
        <v>141</v>
      </c>
      <c r="G73" s="16"/>
      <c r="H73" s="17">
        <f>H74</f>
        <v>1700</v>
      </c>
      <c r="I73" s="45"/>
      <c r="J73" s="45"/>
      <c r="K73" s="45"/>
      <c r="L73" s="46"/>
      <c r="M73" s="17">
        <f>M74</f>
        <v>1700</v>
      </c>
    </row>
    <row r="74" spans="2:13" ht="33.75" customHeight="1">
      <c r="B74" s="18" t="s">
        <v>55</v>
      </c>
      <c r="C74" s="47" t="s">
        <v>97</v>
      </c>
      <c r="D74" s="19" t="s">
        <v>38</v>
      </c>
      <c r="E74" s="19" t="s">
        <v>35</v>
      </c>
      <c r="F74" s="19" t="s">
        <v>141</v>
      </c>
      <c r="G74" s="19" t="s">
        <v>56</v>
      </c>
      <c r="H74" s="20">
        <v>1700</v>
      </c>
      <c r="I74" s="43"/>
      <c r="J74" s="43"/>
      <c r="K74" s="43"/>
      <c r="L74" s="44"/>
      <c r="M74" s="20">
        <v>1700</v>
      </c>
    </row>
    <row r="75" spans="2:13" ht="14.25" customHeight="1">
      <c r="B75" s="15" t="s">
        <v>87</v>
      </c>
      <c r="C75" s="31" t="s">
        <v>97</v>
      </c>
      <c r="D75" s="16" t="s">
        <v>38</v>
      </c>
      <c r="E75" s="16" t="s">
        <v>35</v>
      </c>
      <c r="F75" s="16" t="s">
        <v>142</v>
      </c>
      <c r="G75" s="16"/>
      <c r="H75" s="17">
        <f aca="true" t="shared" si="4" ref="H75:M75">H76</f>
        <v>800</v>
      </c>
      <c r="I75" s="17">
        <f t="shared" si="4"/>
        <v>1915.5</v>
      </c>
      <c r="J75" s="17">
        <f t="shared" si="4"/>
        <v>1532.3</v>
      </c>
      <c r="K75" s="17">
        <f t="shared" si="4"/>
        <v>1915.5</v>
      </c>
      <c r="L75" s="17">
        <f t="shared" si="4"/>
        <v>1532.3</v>
      </c>
      <c r="M75" s="17">
        <f t="shared" si="4"/>
        <v>800</v>
      </c>
    </row>
    <row r="76" spans="2:13" ht="35.25" customHeight="1">
      <c r="B76" s="18" t="s">
        <v>55</v>
      </c>
      <c r="C76" s="47" t="s">
        <v>97</v>
      </c>
      <c r="D76" s="19" t="s">
        <v>38</v>
      </c>
      <c r="E76" s="19" t="s">
        <v>35</v>
      </c>
      <c r="F76" s="19" t="s">
        <v>142</v>
      </c>
      <c r="G76" s="19" t="s">
        <v>56</v>
      </c>
      <c r="H76" s="20">
        <v>800</v>
      </c>
      <c r="I76" s="20">
        <v>1915.5</v>
      </c>
      <c r="J76" s="20">
        <v>1532.3</v>
      </c>
      <c r="K76" s="20">
        <v>1915.5</v>
      </c>
      <c r="L76" s="20">
        <v>1532.3</v>
      </c>
      <c r="M76" s="20">
        <v>800</v>
      </c>
    </row>
    <row r="77" spans="2:13" ht="15" customHeight="1">
      <c r="B77" s="15" t="s">
        <v>11</v>
      </c>
      <c r="C77" s="47" t="s">
        <v>97</v>
      </c>
      <c r="D77" s="16" t="s">
        <v>12</v>
      </c>
      <c r="E77" s="16" t="s">
        <v>42</v>
      </c>
      <c r="F77" s="16"/>
      <c r="G77" s="16"/>
      <c r="H77" s="17">
        <f>+SUM(H78+H81)</f>
        <v>380</v>
      </c>
      <c r="I77" s="43">
        <f>I79</f>
        <v>47644.7</v>
      </c>
      <c r="J77" s="43">
        <f>J79</f>
        <v>0</v>
      </c>
      <c r="K77" s="43">
        <f>K79</f>
        <v>55839.6</v>
      </c>
      <c r="L77" s="44">
        <f>L79</f>
        <v>0</v>
      </c>
      <c r="M77" s="17">
        <f>+SUM(M78+M81)</f>
        <v>380</v>
      </c>
    </row>
    <row r="78" spans="2:13" ht="13.5" customHeight="1">
      <c r="B78" s="18" t="s">
        <v>26</v>
      </c>
      <c r="C78" s="47" t="s">
        <v>97</v>
      </c>
      <c r="D78" s="19" t="s">
        <v>12</v>
      </c>
      <c r="E78" s="19" t="s">
        <v>33</v>
      </c>
      <c r="F78" s="19"/>
      <c r="G78" s="19"/>
      <c r="H78" s="20">
        <f>H79</f>
        <v>380</v>
      </c>
      <c r="I78" s="43"/>
      <c r="J78" s="43"/>
      <c r="K78" s="43"/>
      <c r="L78" s="44"/>
      <c r="M78" s="20">
        <f>M79</f>
        <v>380</v>
      </c>
    </row>
    <row r="79" spans="2:13" ht="37.5" customHeight="1">
      <c r="B79" s="18" t="s">
        <v>25</v>
      </c>
      <c r="C79" s="47" t="s">
        <v>97</v>
      </c>
      <c r="D79" s="19" t="s">
        <v>12</v>
      </c>
      <c r="E79" s="19" t="s">
        <v>33</v>
      </c>
      <c r="F79" s="19" t="s">
        <v>147</v>
      </c>
      <c r="G79" s="19"/>
      <c r="H79" s="20">
        <f>H80</f>
        <v>380</v>
      </c>
      <c r="I79" s="43">
        <f>I80</f>
        <v>47644.7</v>
      </c>
      <c r="J79" s="43">
        <f>J80</f>
        <v>0</v>
      </c>
      <c r="K79" s="43">
        <f>K80</f>
        <v>55839.6</v>
      </c>
      <c r="L79" s="44">
        <f>L80</f>
        <v>0</v>
      </c>
      <c r="M79" s="20">
        <f>M80</f>
        <v>380</v>
      </c>
    </row>
    <row r="80" spans="2:13" ht="39.75" customHeight="1">
      <c r="B80" s="18" t="s">
        <v>65</v>
      </c>
      <c r="C80" s="47" t="s">
        <v>97</v>
      </c>
      <c r="D80" s="19" t="s">
        <v>12</v>
      </c>
      <c r="E80" s="19" t="s">
        <v>33</v>
      </c>
      <c r="F80" s="19" t="s">
        <v>147</v>
      </c>
      <c r="G80" s="19" t="s">
        <v>66</v>
      </c>
      <c r="H80" s="20">
        <v>380</v>
      </c>
      <c r="I80" s="43">
        <v>47644.7</v>
      </c>
      <c r="J80" s="43">
        <v>0</v>
      </c>
      <c r="K80" s="43">
        <v>55839.6</v>
      </c>
      <c r="L80" s="44">
        <v>0</v>
      </c>
      <c r="M80" s="20">
        <v>380</v>
      </c>
    </row>
    <row r="81" spans="2:13" ht="16.5" customHeight="1">
      <c r="B81" s="18" t="s">
        <v>150</v>
      </c>
      <c r="C81" s="47" t="s">
        <v>97</v>
      </c>
      <c r="D81" s="19" t="s">
        <v>12</v>
      </c>
      <c r="E81" s="19" t="s">
        <v>35</v>
      </c>
      <c r="F81" s="19"/>
      <c r="G81" s="19"/>
      <c r="H81" s="20">
        <f>H82</f>
        <v>0</v>
      </c>
      <c r="I81" s="43"/>
      <c r="J81" s="43"/>
      <c r="K81" s="43"/>
      <c r="L81" s="44"/>
      <c r="M81" s="20">
        <f>M82</f>
        <v>0</v>
      </c>
    </row>
    <row r="82" spans="2:13" ht="22.5" customHeight="1">
      <c r="B82" s="18" t="s">
        <v>24</v>
      </c>
      <c r="C82" s="47" t="s">
        <v>97</v>
      </c>
      <c r="D82" s="19" t="s">
        <v>12</v>
      </c>
      <c r="E82" s="19" t="s">
        <v>35</v>
      </c>
      <c r="F82" s="19" t="s">
        <v>148</v>
      </c>
      <c r="G82" s="19"/>
      <c r="H82" s="20">
        <f>H83</f>
        <v>0</v>
      </c>
      <c r="I82" s="43"/>
      <c r="J82" s="43"/>
      <c r="K82" s="43"/>
      <c r="L82" s="44"/>
      <c r="M82" s="20">
        <f>M83</f>
        <v>0</v>
      </c>
    </row>
    <row r="83" spans="2:13" ht="59.25" customHeight="1">
      <c r="B83" s="28" t="s">
        <v>77</v>
      </c>
      <c r="C83" s="47" t="s">
        <v>97</v>
      </c>
      <c r="D83" s="19" t="s">
        <v>12</v>
      </c>
      <c r="E83" s="19" t="s">
        <v>35</v>
      </c>
      <c r="F83" s="19" t="s">
        <v>148</v>
      </c>
      <c r="G83" s="19"/>
      <c r="H83" s="20">
        <f>H84</f>
        <v>0</v>
      </c>
      <c r="I83" s="43"/>
      <c r="J83" s="43"/>
      <c r="K83" s="43"/>
      <c r="L83" s="44"/>
      <c r="M83" s="20">
        <f>M84</f>
        <v>0</v>
      </c>
    </row>
    <row r="84" spans="2:13" ht="31.5" customHeight="1">
      <c r="B84" s="28" t="s">
        <v>63</v>
      </c>
      <c r="C84" s="47" t="s">
        <v>97</v>
      </c>
      <c r="D84" s="19" t="s">
        <v>12</v>
      </c>
      <c r="E84" s="19" t="s">
        <v>35</v>
      </c>
      <c r="F84" s="19" t="s">
        <v>149</v>
      </c>
      <c r="G84" s="19" t="s">
        <v>64</v>
      </c>
      <c r="H84" s="20">
        <f>H85</f>
        <v>0</v>
      </c>
      <c r="I84" s="43"/>
      <c r="J84" s="43"/>
      <c r="K84" s="43"/>
      <c r="L84" s="44"/>
      <c r="M84" s="20">
        <f>M85</f>
        <v>0</v>
      </c>
    </row>
    <row r="85" spans="2:13" ht="17.25" customHeight="1">
      <c r="B85" s="28" t="s">
        <v>67</v>
      </c>
      <c r="C85" s="47" t="s">
        <v>97</v>
      </c>
      <c r="D85" s="19" t="s">
        <v>12</v>
      </c>
      <c r="E85" s="19" t="s">
        <v>35</v>
      </c>
      <c r="F85" s="19" t="s">
        <v>149</v>
      </c>
      <c r="G85" s="19" t="s">
        <v>68</v>
      </c>
      <c r="H85" s="20">
        <v>0</v>
      </c>
      <c r="I85" s="43"/>
      <c r="J85" s="43"/>
      <c r="K85" s="43"/>
      <c r="L85" s="44"/>
      <c r="M85" s="20">
        <v>0</v>
      </c>
    </row>
    <row r="86" spans="2:13" ht="17.25" customHeight="1">
      <c r="B86" s="15" t="s">
        <v>98</v>
      </c>
      <c r="C86" s="31" t="s">
        <v>97</v>
      </c>
      <c r="D86" s="16"/>
      <c r="E86" s="16"/>
      <c r="F86" s="16"/>
      <c r="G86" s="16"/>
      <c r="H86" s="17">
        <f>H87</f>
        <v>2631.1</v>
      </c>
      <c r="I86" s="43"/>
      <c r="J86" s="43"/>
      <c r="K86" s="43"/>
      <c r="L86" s="44"/>
      <c r="M86" s="17">
        <f>M87</f>
        <v>2631.1</v>
      </c>
    </row>
    <row r="87" spans="2:13" ht="54.75" customHeight="1">
      <c r="B87" s="18" t="s">
        <v>21</v>
      </c>
      <c r="C87" s="47" t="s">
        <v>97</v>
      </c>
      <c r="D87" s="19" t="s">
        <v>33</v>
      </c>
      <c r="E87" s="19" t="s">
        <v>35</v>
      </c>
      <c r="F87" s="19"/>
      <c r="G87" s="19"/>
      <c r="H87" s="20">
        <f>H88</f>
        <v>2631.1</v>
      </c>
      <c r="I87" s="43"/>
      <c r="J87" s="43"/>
      <c r="K87" s="43"/>
      <c r="L87" s="44"/>
      <c r="M87" s="20">
        <f>M88</f>
        <v>2631.1</v>
      </c>
    </row>
    <row r="88" spans="2:13" ht="34.5" customHeight="1">
      <c r="B88" s="18" t="s">
        <v>20</v>
      </c>
      <c r="C88" s="47" t="s">
        <v>97</v>
      </c>
      <c r="D88" s="19" t="s">
        <v>33</v>
      </c>
      <c r="E88" s="19" t="s">
        <v>35</v>
      </c>
      <c r="F88" s="19" t="s">
        <v>116</v>
      </c>
      <c r="G88" s="19"/>
      <c r="H88" s="20">
        <f>H89+H100</f>
        <v>2631.1</v>
      </c>
      <c r="I88" s="43"/>
      <c r="J88" s="43"/>
      <c r="K88" s="43"/>
      <c r="L88" s="44"/>
      <c r="M88" s="20">
        <f>M89+M100</f>
        <v>2631.1</v>
      </c>
    </row>
    <row r="89" spans="2:13" ht="17.25" customHeight="1">
      <c r="B89" s="18" t="s">
        <v>36</v>
      </c>
      <c r="C89" s="47" t="s">
        <v>97</v>
      </c>
      <c r="D89" s="19" t="s">
        <v>33</v>
      </c>
      <c r="E89" s="19" t="s">
        <v>35</v>
      </c>
      <c r="F89" s="19" t="s">
        <v>117</v>
      </c>
      <c r="G89" s="19"/>
      <c r="H89" s="20">
        <f>H90+H94+H97</f>
        <v>1676.7</v>
      </c>
      <c r="I89" s="43"/>
      <c r="J89" s="43"/>
      <c r="K89" s="43"/>
      <c r="L89" s="44"/>
      <c r="M89" s="20">
        <f>M90+M94+M97</f>
        <v>1676.7</v>
      </c>
    </row>
    <row r="90" spans="2:13" ht="18" customHeight="1">
      <c r="B90" s="18" t="s">
        <v>46</v>
      </c>
      <c r="C90" s="47" t="s">
        <v>97</v>
      </c>
      <c r="D90" s="19" t="s">
        <v>33</v>
      </c>
      <c r="E90" s="19" t="s">
        <v>35</v>
      </c>
      <c r="F90" s="19" t="s">
        <v>117</v>
      </c>
      <c r="G90" s="19" t="s">
        <v>47</v>
      </c>
      <c r="H90" s="20">
        <f>H91+H92+H93</f>
        <v>898.7</v>
      </c>
      <c r="I90" s="43"/>
      <c r="J90" s="43"/>
      <c r="K90" s="43"/>
      <c r="L90" s="44"/>
      <c r="M90" s="20">
        <f>M91+M92+M93</f>
        <v>898.7</v>
      </c>
    </row>
    <row r="91" spans="2:13" ht="34.5" customHeight="1">
      <c r="B91" s="18" t="s">
        <v>113</v>
      </c>
      <c r="C91" s="47" t="s">
        <v>97</v>
      </c>
      <c r="D91" s="19" t="s">
        <v>33</v>
      </c>
      <c r="E91" s="19" t="s">
        <v>35</v>
      </c>
      <c r="F91" s="19" t="s">
        <v>117</v>
      </c>
      <c r="G91" s="19" t="s">
        <v>48</v>
      </c>
      <c r="H91" s="20">
        <v>636.5</v>
      </c>
      <c r="I91" s="43"/>
      <c r="J91" s="43"/>
      <c r="K91" s="43"/>
      <c r="L91" s="44"/>
      <c r="M91" s="20">
        <v>636.5</v>
      </c>
    </row>
    <row r="92" spans="2:13" ht="18" customHeight="1">
      <c r="B92" s="18" t="s">
        <v>49</v>
      </c>
      <c r="C92" s="47" t="s">
        <v>97</v>
      </c>
      <c r="D92" s="19" t="s">
        <v>33</v>
      </c>
      <c r="E92" s="19" t="s">
        <v>35</v>
      </c>
      <c r="F92" s="19" t="s">
        <v>117</v>
      </c>
      <c r="G92" s="19" t="s">
        <v>50</v>
      </c>
      <c r="H92" s="20">
        <v>70</v>
      </c>
      <c r="I92" s="43"/>
      <c r="J92" s="43"/>
      <c r="K92" s="43"/>
      <c r="L92" s="44"/>
      <c r="M92" s="20">
        <v>70</v>
      </c>
    </row>
    <row r="93" spans="2:13" ht="52.5" customHeight="1">
      <c r="B93" s="18" t="s">
        <v>114</v>
      </c>
      <c r="C93" s="47" t="s">
        <v>97</v>
      </c>
      <c r="D93" s="19" t="s">
        <v>33</v>
      </c>
      <c r="E93" s="19" t="s">
        <v>35</v>
      </c>
      <c r="F93" s="19" t="s">
        <v>117</v>
      </c>
      <c r="G93" s="19" t="s">
        <v>115</v>
      </c>
      <c r="H93" s="20">
        <v>192.2</v>
      </c>
      <c r="I93" s="43"/>
      <c r="J93" s="43"/>
      <c r="K93" s="43"/>
      <c r="L93" s="44"/>
      <c r="M93" s="20">
        <v>192.2</v>
      </c>
    </row>
    <row r="94" spans="2:13" ht="38.25" customHeight="1">
      <c r="B94" s="18" t="s">
        <v>51</v>
      </c>
      <c r="C94" s="47" t="s">
        <v>97</v>
      </c>
      <c r="D94" s="19" t="s">
        <v>33</v>
      </c>
      <c r="E94" s="19" t="s">
        <v>35</v>
      </c>
      <c r="F94" s="19" t="s">
        <v>117</v>
      </c>
      <c r="G94" s="19" t="s">
        <v>52</v>
      </c>
      <c r="H94" s="20">
        <f>H95+H96</f>
        <v>758</v>
      </c>
      <c r="I94" s="43"/>
      <c r="J94" s="43"/>
      <c r="K94" s="43"/>
      <c r="L94" s="44"/>
      <c r="M94" s="20">
        <f>M95+M96</f>
        <v>758</v>
      </c>
    </row>
    <row r="95" spans="2:13" ht="35.25" customHeight="1">
      <c r="B95" s="18" t="s">
        <v>53</v>
      </c>
      <c r="C95" s="47" t="s">
        <v>97</v>
      </c>
      <c r="D95" s="19" t="s">
        <v>33</v>
      </c>
      <c r="E95" s="19" t="s">
        <v>35</v>
      </c>
      <c r="F95" s="19" t="s">
        <v>117</v>
      </c>
      <c r="G95" s="19" t="s">
        <v>54</v>
      </c>
      <c r="H95" s="20">
        <v>360</v>
      </c>
      <c r="I95" s="43"/>
      <c r="J95" s="43"/>
      <c r="K95" s="43"/>
      <c r="L95" s="44"/>
      <c r="M95" s="20">
        <v>360</v>
      </c>
    </row>
    <row r="96" spans="2:13" ht="39.75" customHeight="1">
      <c r="B96" s="18" t="s">
        <v>55</v>
      </c>
      <c r="C96" s="47" t="s">
        <v>97</v>
      </c>
      <c r="D96" s="19" t="s">
        <v>33</v>
      </c>
      <c r="E96" s="19" t="s">
        <v>35</v>
      </c>
      <c r="F96" s="19" t="s">
        <v>117</v>
      </c>
      <c r="G96" s="19" t="s">
        <v>56</v>
      </c>
      <c r="H96" s="20">
        <v>398</v>
      </c>
      <c r="I96" s="43"/>
      <c r="J96" s="43"/>
      <c r="K96" s="43"/>
      <c r="L96" s="44"/>
      <c r="M96" s="20">
        <v>398</v>
      </c>
    </row>
    <row r="97" spans="2:13" ht="16.5" customHeight="1">
      <c r="B97" s="18" t="s">
        <v>57</v>
      </c>
      <c r="C97" s="47" t="s">
        <v>97</v>
      </c>
      <c r="D97" s="19" t="s">
        <v>33</v>
      </c>
      <c r="E97" s="19" t="s">
        <v>35</v>
      </c>
      <c r="F97" s="19" t="s">
        <v>117</v>
      </c>
      <c r="G97" s="19" t="s">
        <v>58</v>
      </c>
      <c r="H97" s="20">
        <f>H98+H99</f>
        <v>20</v>
      </c>
      <c r="I97" s="43"/>
      <c r="J97" s="43"/>
      <c r="K97" s="43"/>
      <c r="L97" s="44"/>
      <c r="M97" s="20">
        <f>M98+M99</f>
        <v>20</v>
      </c>
    </row>
    <row r="98" spans="2:13" ht="34.5" customHeight="1">
      <c r="B98" s="18" t="s">
        <v>59</v>
      </c>
      <c r="C98" s="47" t="s">
        <v>97</v>
      </c>
      <c r="D98" s="19" t="s">
        <v>33</v>
      </c>
      <c r="E98" s="19" t="s">
        <v>35</v>
      </c>
      <c r="F98" s="19" t="s">
        <v>117</v>
      </c>
      <c r="G98" s="19" t="s">
        <v>60</v>
      </c>
      <c r="H98" s="20">
        <v>0</v>
      </c>
      <c r="I98" s="43"/>
      <c r="J98" s="43"/>
      <c r="K98" s="43"/>
      <c r="L98" s="44"/>
      <c r="M98" s="20">
        <v>0</v>
      </c>
    </row>
    <row r="99" spans="2:13" ht="14.25" customHeight="1">
      <c r="B99" s="18" t="s">
        <v>75</v>
      </c>
      <c r="C99" s="47" t="s">
        <v>97</v>
      </c>
      <c r="D99" s="19" t="s">
        <v>33</v>
      </c>
      <c r="E99" s="19" t="s">
        <v>35</v>
      </c>
      <c r="F99" s="19" t="s">
        <v>117</v>
      </c>
      <c r="G99" s="19" t="s">
        <v>76</v>
      </c>
      <c r="H99" s="20">
        <v>20</v>
      </c>
      <c r="I99" s="43"/>
      <c r="J99" s="43"/>
      <c r="K99" s="43"/>
      <c r="L99" s="44"/>
      <c r="M99" s="20">
        <v>20</v>
      </c>
    </row>
    <row r="100" spans="2:13" ht="33.75" customHeight="1">
      <c r="B100" s="18" t="s">
        <v>22</v>
      </c>
      <c r="C100" s="47" t="s">
        <v>97</v>
      </c>
      <c r="D100" s="19" t="s">
        <v>33</v>
      </c>
      <c r="E100" s="19" t="s">
        <v>35</v>
      </c>
      <c r="F100" s="19" t="s">
        <v>118</v>
      </c>
      <c r="G100" s="19"/>
      <c r="H100" s="20">
        <f>H101</f>
        <v>954.4</v>
      </c>
      <c r="I100" s="43"/>
      <c r="J100" s="43"/>
      <c r="K100" s="43"/>
      <c r="L100" s="44"/>
      <c r="M100" s="20">
        <f>M101</f>
        <v>954.4</v>
      </c>
    </row>
    <row r="101" spans="2:13" ht="15.75" customHeight="1">
      <c r="B101" s="18" t="s">
        <v>46</v>
      </c>
      <c r="C101" s="47" t="s">
        <v>97</v>
      </c>
      <c r="D101" s="19" t="s">
        <v>33</v>
      </c>
      <c r="E101" s="19" t="s">
        <v>35</v>
      </c>
      <c r="F101" s="19" t="s">
        <v>118</v>
      </c>
      <c r="G101" s="19" t="s">
        <v>47</v>
      </c>
      <c r="H101" s="20">
        <f>H102+H103+H104+H105</f>
        <v>954.4</v>
      </c>
      <c r="I101" s="43"/>
      <c r="J101" s="43"/>
      <c r="K101" s="43"/>
      <c r="L101" s="44"/>
      <c r="M101" s="20">
        <f>M102+M103+M104+M105</f>
        <v>954.4</v>
      </c>
    </row>
    <row r="102" spans="2:13" ht="34.5" customHeight="1">
      <c r="B102" s="18" t="s">
        <v>113</v>
      </c>
      <c r="C102" s="47" t="s">
        <v>97</v>
      </c>
      <c r="D102" s="19" t="s">
        <v>33</v>
      </c>
      <c r="E102" s="19" t="s">
        <v>35</v>
      </c>
      <c r="F102" s="19" t="s">
        <v>118</v>
      </c>
      <c r="G102" s="19" t="s">
        <v>48</v>
      </c>
      <c r="H102" s="20">
        <v>517.1</v>
      </c>
      <c r="I102" s="43"/>
      <c r="J102" s="43"/>
      <c r="K102" s="43"/>
      <c r="L102" s="44"/>
      <c r="M102" s="20">
        <v>517.1</v>
      </c>
    </row>
    <row r="103" spans="2:13" ht="35.25" customHeight="1">
      <c r="B103" s="18" t="s">
        <v>49</v>
      </c>
      <c r="C103" s="47" t="s">
        <v>97</v>
      </c>
      <c r="D103" s="19" t="s">
        <v>33</v>
      </c>
      <c r="E103" s="19" t="s">
        <v>35</v>
      </c>
      <c r="F103" s="19" t="s">
        <v>118</v>
      </c>
      <c r="G103" s="19" t="s">
        <v>50</v>
      </c>
      <c r="H103" s="20">
        <v>101</v>
      </c>
      <c r="I103" s="43"/>
      <c r="J103" s="43"/>
      <c r="K103" s="43"/>
      <c r="L103" s="44"/>
      <c r="M103" s="20">
        <v>101</v>
      </c>
    </row>
    <row r="104" spans="2:13" ht="73.5" customHeight="1">
      <c r="B104" s="18" t="s">
        <v>119</v>
      </c>
      <c r="C104" s="47" t="s">
        <v>97</v>
      </c>
      <c r="D104" s="19"/>
      <c r="E104" s="19"/>
      <c r="F104" s="19" t="s">
        <v>118</v>
      </c>
      <c r="G104" s="19" t="s">
        <v>120</v>
      </c>
      <c r="H104" s="20">
        <v>180</v>
      </c>
      <c r="I104" s="43"/>
      <c r="J104" s="43"/>
      <c r="K104" s="43"/>
      <c r="L104" s="44"/>
      <c r="M104" s="20">
        <v>180</v>
      </c>
    </row>
    <row r="105" spans="2:13" ht="51.75" customHeight="1">
      <c r="B105" s="18" t="s">
        <v>114</v>
      </c>
      <c r="C105" s="47" t="s">
        <v>97</v>
      </c>
      <c r="D105" s="19"/>
      <c r="E105" s="19"/>
      <c r="F105" s="19" t="s">
        <v>118</v>
      </c>
      <c r="G105" s="19" t="s">
        <v>115</v>
      </c>
      <c r="H105" s="20">
        <v>156.3</v>
      </c>
      <c r="I105" s="43"/>
      <c r="J105" s="43"/>
      <c r="K105" s="43"/>
      <c r="L105" s="44"/>
      <c r="M105" s="20">
        <v>156.3</v>
      </c>
    </row>
    <row r="106" spans="2:13" ht="37.5" customHeight="1">
      <c r="B106" s="15" t="s">
        <v>99</v>
      </c>
      <c r="C106" s="31" t="s">
        <v>97</v>
      </c>
      <c r="D106" s="16"/>
      <c r="E106" s="16"/>
      <c r="F106" s="16"/>
      <c r="G106" s="16"/>
      <c r="H106" s="17">
        <f>H108</f>
        <v>4004</v>
      </c>
      <c r="I106" s="43"/>
      <c r="J106" s="43"/>
      <c r="K106" s="43"/>
      <c r="L106" s="44"/>
      <c r="M106" s="17">
        <f>M108</f>
        <v>4004</v>
      </c>
    </row>
    <row r="107" spans="2:13" ht="15.75" customHeight="1">
      <c r="B107" s="27" t="s">
        <v>73</v>
      </c>
      <c r="C107" s="31" t="s">
        <v>97</v>
      </c>
      <c r="D107" s="16" t="s">
        <v>38</v>
      </c>
      <c r="E107" s="16"/>
      <c r="F107" s="16"/>
      <c r="G107" s="16"/>
      <c r="H107" s="17">
        <f>H108</f>
        <v>4004</v>
      </c>
      <c r="I107" s="43"/>
      <c r="J107" s="43"/>
      <c r="K107" s="43"/>
      <c r="L107" s="44"/>
      <c r="M107" s="17">
        <f>M108</f>
        <v>4004</v>
      </c>
    </row>
    <row r="108" spans="2:13" ht="33" customHeight="1">
      <c r="B108" s="28" t="s">
        <v>74</v>
      </c>
      <c r="C108" s="47" t="s">
        <v>97</v>
      </c>
      <c r="D108" s="19" t="s">
        <v>38</v>
      </c>
      <c r="E108" s="19" t="s">
        <v>38</v>
      </c>
      <c r="F108" s="19"/>
      <c r="G108" s="19"/>
      <c r="H108" s="20">
        <f>H109</f>
        <v>4004</v>
      </c>
      <c r="I108" s="43"/>
      <c r="J108" s="43"/>
      <c r="K108" s="43"/>
      <c r="L108" s="44"/>
      <c r="M108" s="20">
        <f>M109</f>
        <v>4004</v>
      </c>
    </row>
    <row r="109" spans="2:13" ht="20.25" customHeight="1">
      <c r="B109" s="28" t="s">
        <v>88</v>
      </c>
      <c r="C109" s="47" t="s">
        <v>97</v>
      </c>
      <c r="D109" s="19" t="s">
        <v>38</v>
      </c>
      <c r="E109" s="19" t="s">
        <v>38</v>
      </c>
      <c r="F109" s="19" t="s">
        <v>143</v>
      </c>
      <c r="G109" s="19" t="s">
        <v>69</v>
      </c>
      <c r="H109" s="20">
        <v>4004</v>
      </c>
      <c r="I109" s="43"/>
      <c r="J109" s="43"/>
      <c r="K109" s="43"/>
      <c r="L109" s="44"/>
      <c r="M109" s="20">
        <v>4004</v>
      </c>
    </row>
    <row r="110" spans="2:13" ht="36" customHeight="1">
      <c r="B110" s="15" t="s">
        <v>100</v>
      </c>
      <c r="C110" s="31" t="s">
        <v>97</v>
      </c>
      <c r="D110" s="16"/>
      <c r="E110" s="16"/>
      <c r="F110" s="16"/>
      <c r="G110" s="16"/>
      <c r="H110" s="17">
        <f>H112+H114</f>
        <v>6113.1</v>
      </c>
      <c r="I110" s="43"/>
      <c r="J110" s="43"/>
      <c r="K110" s="43"/>
      <c r="L110" s="44"/>
      <c r="M110" s="17">
        <f>M112+M114</f>
        <v>6113.1</v>
      </c>
    </row>
    <row r="111" spans="2:13" ht="20.25" customHeight="1">
      <c r="B111" s="15" t="s">
        <v>89</v>
      </c>
      <c r="C111" s="47" t="s">
        <v>97</v>
      </c>
      <c r="D111" s="16" t="s">
        <v>9</v>
      </c>
      <c r="E111" s="16" t="s">
        <v>33</v>
      </c>
      <c r="F111" s="16"/>
      <c r="G111" s="16"/>
      <c r="H111" s="17">
        <f>H112+H114</f>
        <v>6113.1</v>
      </c>
      <c r="I111" s="43"/>
      <c r="J111" s="43"/>
      <c r="K111" s="43"/>
      <c r="L111" s="44"/>
      <c r="M111" s="17">
        <f>M112+M114</f>
        <v>6113.1</v>
      </c>
    </row>
    <row r="112" spans="2:13" ht="20.25" customHeight="1">
      <c r="B112" s="18" t="s">
        <v>90</v>
      </c>
      <c r="C112" s="47" t="s">
        <v>97</v>
      </c>
      <c r="D112" s="19" t="s">
        <v>9</v>
      </c>
      <c r="E112" s="19" t="s">
        <v>33</v>
      </c>
      <c r="F112" s="19" t="s">
        <v>144</v>
      </c>
      <c r="G112" s="19"/>
      <c r="H112" s="20">
        <f>H113</f>
        <v>5829.8</v>
      </c>
      <c r="I112" s="43"/>
      <c r="J112" s="43"/>
      <c r="K112" s="43"/>
      <c r="L112" s="44"/>
      <c r="M112" s="20">
        <f>M113</f>
        <v>5829.8</v>
      </c>
    </row>
    <row r="113" spans="2:13" ht="55.5" customHeight="1">
      <c r="B113" s="18" t="s">
        <v>91</v>
      </c>
      <c r="C113" s="47" t="s">
        <v>97</v>
      </c>
      <c r="D113" s="19" t="s">
        <v>9</v>
      </c>
      <c r="E113" s="19" t="s">
        <v>33</v>
      </c>
      <c r="F113" s="19" t="s">
        <v>144</v>
      </c>
      <c r="G113" s="19" t="s">
        <v>70</v>
      </c>
      <c r="H113" s="20">
        <v>5829.8</v>
      </c>
      <c r="I113" s="43"/>
      <c r="J113" s="43"/>
      <c r="K113" s="43"/>
      <c r="L113" s="44"/>
      <c r="M113" s="20">
        <v>5829.8</v>
      </c>
    </row>
    <row r="114" spans="2:13" ht="18" customHeight="1">
      <c r="B114" s="18" t="s">
        <v>61</v>
      </c>
      <c r="C114" s="47" t="s">
        <v>97</v>
      </c>
      <c r="D114" s="19" t="s">
        <v>9</v>
      </c>
      <c r="E114" s="19" t="s">
        <v>37</v>
      </c>
      <c r="F114" s="19"/>
      <c r="G114" s="19"/>
      <c r="H114" s="20">
        <f>H115</f>
        <v>283.3</v>
      </c>
      <c r="I114" s="43"/>
      <c r="J114" s="43"/>
      <c r="K114" s="43"/>
      <c r="L114" s="44"/>
      <c r="M114" s="20">
        <f>M115</f>
        <v>283.3</v>
      </c>
    </row>
    <row r="115" spans="2:13" ht="51.75" customHeight="1">
      <c r="B115" s="18" t="s">
        <v>91</v>
      </c>
      <c r="C115" s="47" t="s">
        <v>97</v>
      </c>
      <c r="D115" s="19" t="s">
        <v>62</v>
      </c>
      <c r="E115" s="19" t="s">
        <v>37</v>
      </c>
      <c r="F115" s="19" t="s">
        <v>146</v>
      </c>
      <c r="G115" s="19" t="s">
        <v>70</v>
      </c>
      <c r="H115" s="20">
        <v>283.3</v>
      </c>
      <c r="I115" s="43"/>
      <c r="J115" s="43"/>
      <c r="K115" s="43"/>
      <c r="L115" s="44"/>
      <c r="M115" s="20">
        <v>283.3</v>
      </c>
    </row>
    <row r="116" spans="2:13" ht="33" customHeight="1">
      <c r="B116" s="15" t="s">
        <v>101</v>
      </c>
      <c r="C116" s="31" t="s">
        <v>97</v>
      </c>
      <c r="D116" s="16"/>
      <c r="E116" s="16"/>
      <c r="F116" s="16"/>
      <c r="G116" s="16"/>
      <c r="H116" s="17">
        <f>H117+H119</f>
        <v>4172.8</v>
      </c>
      <c r="I116" s="43"/>
      <c r="J116" s="43"/>
      <c r="K116" s="43"/>
      <c r="L116" s="44"/>
      <c r="M116" s="17">
        <f>M117+M119</f>
        <v>4172.8</v>
      </c>
    </row>
    <row r="117" spans="2:13" ht="15.75" customHeight="1">
      <c r="B117" s="18" t="s">
        <v>92</v>
      </c>
      <c r="C117" s="47" t="s">
        <v>97</v>
      </c>
      <c r="D117" s="19" t="s">
        <v>9</v>
      </c>
      <c r="E117" s="19" t="s">
        <v>33</v>
      </c>
      <c r="F117" s="19" t="s">
        <v>145</v>
      </c>
      <c r="G117" s="19"/>
      <c r="H117" s="20">
        <f>H118</f>
        <v>3889.5</v>
      </c>
      <c r="I117" s="43"/>
      <c r="J117" s="43"/>
      <c r="K117" s="43"/>
      <c r="L117" s="44"/>
      <c r="M117" s="20">
        <f>M118</f>
        <v>3889.5</v>
      </c>
    </row>
    <row r="118" spans="2:13" ht="51.75" customHeight="1">
      <c r="B118" s="18" t="s">
        <v>91</v>
      </c>
      <c r="C118" s="47" t="s">
        <v>97</v>
      </c>
      <c r="D118" s="19" t="s">
        <v>9</v>
      </c>
      <c r="E118" s="19" t="s">
        <v>33</v>
      </c>
      <c r="F118" s="19" t="s">
        <v>145</v>
      </c>
      <c r="G118" s="19" t="s">
        <v>70</v>
      </c>
      <c r="H118" s="20">
        <v>3889.5</v>
      </c>
      <c r="I118" s="43"/>
      <c r="J118" s="43"/>
      <c r="K118" s="43"/>
      <c r="L118" s="44"/>
      <c r="M118" s="20">
        <v>3889.5</v>
      </c>
    </row>
    <row r="119" spans="2:13" ht="15.75" customHeight="1">
      <c r="B119" s="18" t="s">
        <v>61</v>
      </c>
      <c r="C119" s="47" t="s">
        <v>97</v>
      </c>
      <c r="D119" s="19" t="s">
        <v>9</v>
      </c>
      <c r="E119" s="19" t="s">
        <v>37</v>
      </c>
      <c r="F119" s="19"/>
      <c r="G119" s="19"/>
      <c r="H119" s="20">
        <f>H120</f>
        <v>283.3</v>
      </c>
      <c r="I119" s="43"/>
      <c r="J119" s="43"/>
      <c r="K119" s="43"/>
      <c r="L119" s="44"/>
      <c r="M119" s="20">
        <f>M120</f>
        <v>283.3</v>
      </c>
    </row>
    <row r="120" spans="2:13" ht="52.5" customHeight="1">
      <c r="B120" s="18" t="s">
        <v>91</v>
      </c>
      <c r="C120" s="47" t="s">
        <v>97</v>
      </c>
      <c r="D120" s="19" t="s">
        <v>62</v>
      </c>
      <c r="E120" s="19" t="s">
        <v>37</v>
      </c>
      <c r="F120" s="19" t="s">
        <v>146</v>
      </c>
      <c r="G120" s="19" t="s">
        <v>70</v>
      </c>
      <c r="H120" s="20">
        <v>283.3</v>
      </c>
      <c r="I120" s="43"/>
      <c r="J120" s="43"/>
      <c r="K120" s="43"/>
      <c r="L120" s="44"/>
      <c r="M120" s="20">
        <v>283.3</v>
      </c>
    </row>
    <row r="121" spans="2:13" ht="15.75" customHeight="1">
      <c r="B121" s="15" t="s">
        <v>102</v>
      </c>
      <c r="C121" s="31" t="s">
        <v>97</v>
      </c>
      <c r="D121" s="16"/>
      <c r="E121" s="16"/>
      <c r="F121" s="16"/>
      <c r="G121" s="16"/>
      <c r="H121" s="17">
        <f>H122</f>
        <v>8435</v>
      </c>
      <c r="I121" s="43"/>
      <c r="J121" s="43"/>
      <c r="K121" s="43"/>
      <c r="L121" s="44"/>
      <c r="M121" s="17">
        <f>M122</f>
        <v>8435</v>
      </c>
    </row>
    <row r="122" spans="2:13" ht="15" customHeight="1">
      <c r="B122" s="15" t="s">
        <v>41</v>
      </c>
      <c r="C122" s="47" t="s">
        <v>97</v>
      </c>
      <c r="D122" s="16" t="s">
        <v>2</v>
      </c>
      <c r="E122" s="31" t="s">
        <v>42</v>
      </c>
      <c r="F122" s="30"/>
      <c r="G122" s="30"/>
      <c r="H122" s="32">
        <f>+SUM(H123+H125)</f>
        <v>8435</v>
      </c>
      <c r="I122" s="43"/>
      <c r="J122" s="43"/>
      <c r="K122" s="43"/>
      <c r="L122" s="44"/>
      <c r="M122" s="32">
        <f>+SUM(M123+M125)</f>
        <v>8435</v>
      </c>
    </row>
    <row r="123" spans="2:13" ht="15.75" customHeight="1">
      <c r="B123" s="18" t="s">
        <v>71</v>
      </c>
      <c r="C123" s="47" t="s">
        <v>97</v>
      </c>
      <c r="D123" s="19" t="s">
        <v>2</v>
      </c>
      <c r="E123" s="19" t="s">
        <v>33</v>
      </c>
      <c r="F123" s="19"/>
      <c r="G123" s="19"/>
      <c r="H123" s="20">
        <f>H124</f>
        <v>8135</v>
      </c>
      <c r="I123" s="43"/>
      <c r="J123" s="43"/>
      <c r="K123" s="43"/>
      <c r="L123" s="44"/>
      <c r="M123" s="20">
        <f>M124</f>
        <v>8135</v>
      </c>
    </row>
    <row r="124" spans="2:13" ht="53.25" customHeight="1">
      <c r="B124" s="18" t="s">
        <v>91</v>
      </c>
      <c r="C124" s="47" t="s">
        <v>97</v>
      </c>
      <c r="D124" s="19" t="s">
        <v>2</v>
      </c>
      <c r="E124" s="19" t="s">
        <v>33</v>
      </c>
      <c r="F124" s="19" t="s">
        <v>158</v>
      </c>
      <c r="G124" s="19" t="s">
        <v>70</v>
      </c>
      <c r="H124" s="20">
        <v>8135</v>
      </c>
      <c r="I124" s="43"/>
      <c r="J124" s="43"/>
      <c r="K124" s="43"/>
      <c r="L124" s="44"/>
      <c r="M124" s="20">
        <v>8135</v>
      </c>
    </row>
    <row r="125" spans="2:13" ht="16.5" customHeight="1">
      <c r="B125" s="18" t="s">
        <v>93</v>
      </c>
      <c r="C125" s="47" t="s">
        <v>97</v>
      </c>
      <c r="D125" s="19" t="s">
        <v>72</v>
      </c>
      <c r="E125" s="19" t="s">
        <v>34</v>
      </c>
      <c r="F125" s="19"/>
      <c r="G125" s="19"/>
      <c r="H125" s="20">
        <f>H126</f>
        <v>300</v>
      </c>
      <c r="I125" s="43"/>
      <c r="J125" s="43"/>
      <c r="K125" s="43"/>
      <c r="L125" s="44"/>
      <c r="M125" s="20">
        <f>M126</f>
        <v>300</v>
      </c>
    </row>
    <row r="126" spans="2:13" ht="50.25" customHeight="1">
      <c r="B126" s="18" t="s">
        <v>91</v>
      </c>
      <c r="C126" s="47" t="s">
        <v>97</v>
      </c>
      <c r="D126" s="19" t="s">
        <v>72</v>
      </c>
      <c r="E126" s="19" t="s">
        <v>34</v>
      </c>
      <c r="F126" s="19" t="s">
        <v>159</v>
      </c>
      <c r="G126" s="19" t="s">
        <v>70</v>
      </c>
      <c r="H126" s="20">
        <v>300</v>
      </c>
      <c r="I126" s="43"/>
      <c r="J126" s="43"/>
      <c r="K126" s="43"/>
      <c r="L126" s="44"/>
      <c r="M126" s="20">
        <v>300</v>
      </c>
    </row>
    <row r="127" spans="2:13" ht="26.25" customHeight="1">
      <c r="B127" s="48" t="s">
        <v>27</v>
      </c>
      <c r="C127" s="47"/>
      <c r="D127" s="19"/>
      <c r="E127" s="19"/>
      <c r="F127" s="19"/>
      <c r="G127" s="19"/>
      <c r="H127" s="32">
        <f>SUM(H17+H86+H106+H110+H116+H121)</f>
        <v>54145</v>
      </c>
      <c r="I127" s="43" t="e">
        <f>#REF!+#REF!+#REF!+#REF!+#REF!+#REF!+#REF!+#REF!+#REF!+#REF!</f>
        <v>#REF!</v>
      </c>
      <c r="J127" s="43" t="e">
        <f>#REF!+#REF!+#REF!+#REF!+#REF!+#REF!+#REF!+#REF!+#REF!+#REF!</f>
        <v>#REF!</v>
      </c>
      <c r="K127" s="43" t="e">
        <f>#REF!+#REF!+#REF!+#REF!+#REF!+#REF!+#REF!+#REF!+#REF!+#REF!</f>
        <v>#REF!</v>
      </c>
      <c r="L127" s="44" t="e">
        <f>#REF!+#REF!+#REF!+#REF!+#REF!+#REF!+#REF!+#REF!+#REF!+#REF!</f>
        <v>#REF!</v>
      </c>
      <c r="M127" s="32">
        <f>SUM(M17+M86+M106+M110+M116+M121)</f>
        <v>54379</v>
      </c>
    </row>
  </sheetData>
  <sheetProtection/>
  <autoFilter ref="B16:H127"/>
  <mergeCells count="13">
    <mergeCell ref="B12:B15"/>
    <mergeCell ref="C12:G14"/>
    <mergeCell ref="M12:M15"/>
    <mergeCell ref="C1:H1"/>
    <mergeCell ref="H12:H15"/>
    <mergeCell ref="B9:L10"/>
    <mergeCell ref="C2:L2"/>
    <mergeCell ref="C3:L3"/>
    <mergeCell ref="C6:H6"/>
    <mergeCell ref="C7:H7"/>
    <mergeCell ref="C4:L4"/>
    <mergeCell ref="C5:L5"/>
    <mergeCell ref="C8:L8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5" r:id="rId1"/>
  <headerFooter alignWithMargins="0">
    <oddHeader>&amp;C&amp;"Times New Roman,обычный"&amp;P</oddHeader>
  </headerFooter>
  <rowBreaks count="1" manualBreakCount="1"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124"/>
  <sheetViews>
    <sheetView tabSelected="1" view="pageBreakPreview" zoomScaleSheetLayoutView="100" zoomScalePageLayoutView="0" workbookViewId="0" topLeftCell="B84">
      <selection activeCell="I92" sqref="I92"/>
    </sheetView>
  </sheetViews>
  <sheetFormatPr defaultColWidth="9.140625" defaultRowHeight="12.75"/>
  <cols>
    <col min="1" max="1" width="33.00390625" style="4" hidden="1" customWidth="1"/>
    <col min="2" max="2" width="63.28125" style="3" customWidth="1"/>
    <col min="3" max="3" width="10.421875" style="1" customWidth="1"/>
    <col min="4" max="4" width="6.00390625" style="1" customWidth="1"/>
    <col min="5" max="5" width="17.140625" style="1" customWidth="1"/>
    <col min="6" max="6" width="8.00390625" style="1" customWidth="1"/>
    <col min="7" max="7" width="11.8515625" style="1" customWidth="1"/>
    <col min="8" max="8" width="12.8515625" style="4" customWidth="1"/>
    <col min="9" max="16384" width="9.140625" style="4" customWidth="1"/>
  </cols>
  <sheetData>
    <row r="1" spans="2:7" ht="11.25" customHeight="1">
      <c r="B1" s="2"/>
      <c r="C1" s="59"/>
      <c r="D1" s="59"/>
      <c r="E1" s="59"/>
      <c r="F1" s="59"/>
      <c r="G1" s="59"/>
    </row>
    <row r="2" spans="2:8" ht="18.75">
      <c r="B2" s="8"/>
      <c r="C2" s="60" t="s">
        <v>104</v>
      </c>
      <c r="D2" s="60"/>
      <c r="E2" s="60"/>
      <c r="F2" s="60"/>
      <c r="G2" s="60"/>
      <c r="H2" s="9"/>
    </row>
    <row r="3" spans="2:8" ht="15.75" customHeight="1">
      <c r="B3" s="8"/>
      <c r="C3" s="55" t="s">
        <v>103</v>
      </c>
      <c r="D3" s="55"/>
      <c r="E3" s="55"/>
      <c r="F3" s="55"/>
      <c r="G3" s="55"/>
      <c r="H3" s="9"/>
    </row>
    <row r="4" spans="2:8" ht="18.75">
      <c r="B4" s="8"/>
      <c r="C4" s="55" t="s">
        <v>95</v>
      </c>
      <c r="D4" s="55"/>
      <c r="E4" s="55"/>
      <c r="F4" s="55"/>
      <c r="G4" s="55"/>
      <c r="H4" s="9"/>
    </row>
    <row r="5" spans="2:8" ht="15.75" customHeight="1" hidden="1">
      <c r="B5" s="8"/>
      <c r="C5" s="55"/>
      <c r="D5" s="56"/>
      <c r="E5" s="56"/>
      <c r="F5" s="56"/>
      <c r="G5" s="56"/>
      <c r="H5" s="9"/>
    </row>
    <row r="6" spans="2:8" ht="15.75" customHeight="1" hidden="1">
      <c r="B6" s="8"/>
      <c r="C6" s="55"/>
      <c r="D6" s="56"/>
      <c r="E6" s="56"/>
      <c r="F6" s="56"/>
      <c r="G6" s="56"/>
      <c r="H6" s="9"/>
    </row>
    <row r="7" spans="2:8" ht="15.75" customHeight="1" hidden="1">
      <c r="B7" s="8"/>
      <c r="C7" s="55"/>
      <c r="D7" s="56"/>
      <c r="E7" s="56"/>
      <c r="F7" s="56"/>
      <c r="G7" s="56"/>
      <c r="H7" s="9"/>
    </row>
    <row r="8" spans="2:8" ht="15.75" customHeight="1" hidden="1">
      <c r="B8" s="8"/>
      <c r="C8" s="55"/>
      <c r="D8" s="56"/>
      <c r="E8" s="56"/>
      <c r="F8" s="56"/>
      <c r="G8" s="56"/>
      <c r="H8" s="9"/>
    </row>
    <row r="9" spans="2:8" ht="15.75" customHeight="1">
      <c r="B9" s="8"/>
      <c r="C9" s="55" t="s">
        <v>78</v>
      </c>
      <c r="D9" s="55"/>
      <c r="E9" s="55"/>
      <c r="F9" s="55"/>
      <c r="G9" s="55"/>
      <c r="H9" s="9"/>
    </row>
    <row r="10" spans="2:8" ht="15.75" customHeight="1">
      <c r="B10" s="8"/>
      <c r="C10" s="55" t="s">
        <v>106</v>
      </c>
      <c r="D10" s="55"/>
      <c r="E10" s="55"/>
      <c r="F10" s="55"/>
      <c r="G10" s="55"/>
      <c r="H10" s="9"/>
    </row>
    <row r="11" spans="2:8" ht="15.75" customHeight="1">
      <c r="B11" s="8"/>
      <c r="C11" s="55" t="s">
        <v>107</v>
      </c>
      <c r="D11" s="55"/>
      <c r="E11" s="55"/>
      <c r="F11" s="55"/>
      <c r="G11" s="55"/>
      <c r="H11" s="9"/>
    </row>
    <row r="12" spans="2:8" ht="15.75" customHeight="1">
      <c r="B12" s="8"/>
      <c r="C12" s="55"/>
      <c r="D12" s="56"/>
      <c r="E12" s="56"/>
      <c r="F12" s="56"/>
      <c r="G12" s="56"/>
      <c r="H12" s="9"/>
    </row>
    <row r="13" spans="2:8" ht="18.75">
      <c r="B13" s="57" t="s">
        <v>3</v>
      </c>
      <c r="C13" s="57"/>
      <c r="D13" s="57"/>
      <c r="E13" s="57"/>
      <c r="F13" s="57"/>
      <c r="G13" s="57"/>
      <c r="H13" s="9"/>
    </row>
    <row r="14" spans="2:8" ht="18.75">
      <c r="B14" s="57" t="s">
        <v>16</v>
      </c>
      <c r="C14" s="57"/>
      <c r="D14" s="57"/>
      <c r="E14" s="57"/>
      <c r="F14" s="57"/>
      <c r="G14" s="57"/>
      <c r="H14" s="9"/>
    </row>
    <row r="15" spans="2:8" ht="18.75">
      <c r="B15" s="57" t="s">
        <v>108</v>
      </c>
      <c r="C15" s="57"/>
      <c r="D15" s="57"/>
      <c r="E15" s="57"/>
      <c r="F15" s="57"/>
      <c r="G15" s="57"/>
      <c r="H15" s="9"/>
    </row>
    <row r="16" spans="2:8" ht="16.5" customHeight="1">
      <c r="B16" s="10"/>
      <c r="C16" s="11"/>
      <c r="D16" s="11"/>
      <c r="E16" s="11"/>
      <c r="F16" s="11"/>
      <c r="G16" s="12"/>
      <c r="H16" s="9"/>
    </row>
    <row r="17" spans="2:8" ht="15" customHeight="1">
      <c r="B17" s="61" t="s">
        <v>28</v>
      </c>
      <c r="C17" s="58" t="s">
        <v>17</v>
      </c>
      <c r="D17" s="58"/>
      <c r="E17" s="58"/>
      <c r="F17" s="58"/>
      <c r="G17" s="58" t="s">
        <v>109</v>
      </c>
      <c r="H17" s="58" t="s">
        <v>153</v>
      </c>
    </row>
    <row r="18" spans="2:8" ht="12.75" customHeight="1">
      <c r="B18" s="61"/>
      <c r="C18" s="58" t="s">
        <v>18</v>
      </c>
      <c r="D18" s="58" t="s">
        <v>29</v>
      </c>
      <c r="E18" s="58" t="s">
        <v>30</v>
      </c>
      <c r="F18" s="58" t="s">
        <v>31</v>
      </c>
      <c r="G18" s="58"/>
      <c r="H18" s="58"/>
    </row>
    <row r="19" spans="2:8" ht="29.25" customHeight="1">
      <c r="B19" s="61"/>
      <c r="C19" s="58"/>
      <c r="D19" s="58"/>
      <c r="E19" s="58"/>
      <c r="F19" s="58"/>
      <c r="G19" s="58"/>
      <c r="H19" s="58"/>
    </row>
    <row r="20" spans="2:8" ht="18.75">
      <c r="B20" s="14"/>
      <c r="C20" s="13"/>
      <c r="D20" s="13"/>
      <c r="E20" s="13"/>
      <c r="F20" s="13"/>
      <c r="G20" s="13"/>
      <c r="H20" s="13"/>
    </row>
    <row r="21" spans="2:8" ht="18.75">
      <c r="B21" s="15" t="s">
        <v>32</v>
      </c>
      <c r="C21" s="16" t="s">
        <v>33</v>
      </c>
      <c r="D21" s="16" t="s">
        <v>42</v>
      </c>
      <c r="E21" s="16"/>
      <c r="F21" s="16"/>
      <c r="G21" s="17">
        <f>G22+G28+G47+G60+G63</f>
        <v>20800.9</v>
      </c>
      <c r="H21" s="17">
        <f>H22+H28+H47+H60+H63</f>
        <v>20800.9</v>
      </c>
    </row>
    <row r="22" spans="2:8" ht="37.5">
      <c r="B22" s="15" t="s">
        <v>45</v>
      </c>
      <c r="C22" s="16" t="s">
        <v>33</v>
      </c>
      <c r="D22" s="16" t="s">
        <v>34</v>
      </c>
      <c r="E22" s="16"/>
      <c r="F22" s="16"/>
      <c r="G22" s="17">
        <f>G23</f>
        <v>1055.9</v>
      </c>
      <c r="H22" s="17">
        <f>H23</f>
        <v>1055.9</v>
      </c>
    </row>
    <row r="23" spans="2:8" ht="18.75">
      <c r="B23" s="18" t="s">
        <v>111</v>
      </c>
      <c r="C23" s="19" t="s">
        <v>33</v>
      </c>
      <c r="D23" s="19" t="s">
        <v>34</v>
      </c>
      <c r="E23" s="19" t="s">
        <v>112</v>
      </c>
      <c r="F23" s="19"/>
      <c r="G23" s="20">
        <f>G24</f>
        <v>1055.9</v>
      </c>
      <c r="H23" s="20">
        <f>H24</f>
        <v>1055.9</v>
      </c>
    </row>
    <row r="24" spans="2:8" ht="32.25" customHeight="1">
      <c r="B24" s="18" t="s">
        <v>46</v>
      </c>
      <c r="C24" s="19" t="s">
        <v>33</v>
      </c>
      <c r="D24" s="19" t="s">
        <v>34</v>
      </c>
      <c r="E24" s="19" t="s">
        <v>112</v>
      </c>
      <c r="F24" s="19" t="s">
        <v>47</v>
      </c>
      <c r="G24" s="20">
        <f>G25+G26+G27</f>
        <v>1055.9</v>
      </c>
      <c r="H24" s="20">
        <f>H25+H26+H27</f>
        <v>1055.9</v>
      </c>
    </row>
    <row r="25" spans="2:8" ht="37.5">
      <c r="B25" s="18" t="s">
        <v>113</v>
      </c>
      <c r="C25" s="19" t="s">
        <v>33</v>
      </c>
      <c r="D25" s="19" t="s">
        <v>34</v>
      </c>
      <c r="E25" s="19" t="s">
        <v>112</v>
      </c>
      <c r="F25" s="19" t="s">
        <v>48</v>
      </c>
      <c r="G25" s="20">
        <v>795.6</v>
      </c>
      <c r="H25" s="20">
        <v>795.6</v>
      </c>
    </row>
    <row r="26" spans="2:8" ht="37.5">
      <c r="B26" s="18" t="s">
        <v>49</v>
      </c>
      <c r="C26" s="19" t="s">
        <v>33</v>
      </c>
      <c r="D26" s="19" t="s">
        <v>34</v>
      </c>
      <c r="E26" s="19" t="s">
        <v>112</v>
      </c>
      <c r="F26" s="19" t="s">
        <v>50</v>
      </c>
      <c r="G26" s="20">
        <v>20</v>
      </c>
      <c r="H26" s="20">
        <v>20</v>
      </c>
    </row>
    <row r="27" spans="2:8" ht="74.25" customHeight="1">
      <c r="B27" s="18" t="s">
        <v>114</v>
      </c>
      <c r="C27" s="19" t="s">
        <v>33</v>
      </c>
      <c r="D27" s="19" t="s">
        <v>34</v>
      </c>
      <c r="E27" s="19" t="s">
        <v>112</v>
      </c>
      <c r="F27" s="19" t="s">
        <v>115</v>
      </c>
      <c r="G27" s="20">
        <v>240.3</v>
      </c>
      <c r="H27" s="20">
        <v>240.3</v>
      </c>
    </row>
    <row r="28" spans="2:8" ht="56.25">
      <c r="B28" s="15" t="s">
        <v>21</v>
      </c>
      <c r="C28" s="16" t="s">
        <v>33</v>
      </c>
      <c r="D28" s="16" t="s">
        <v>35</v>
      </c>
      <c r="E28" s="16"/>
      <c r="F28" s="16"/>
      <c r="G28" s="17">
        <f>G29</f>
        <v>2631.1</v>
      </c>
      <c r="H28" s="17">
        <f>H29</f>
        <v>2631.1</v>
      </c>
    </row>
    <row r="29" spans="2:8" ht="37.5">
      <c r="B29" s="18" t="s">
        <v>20</v>
      </c>
      <c r="C29" s="19" t="s">
        <v>33</v>
      </c>
      <c r="D29" s="19" t="s">
        <v>35</v>
      </c>
      <c r="E29" s="19" t="s">
        <v>116</v>
      </c>
      <c r="F29" s="19"/>
      <c r="G29" s="20">
        <f>G30+G41</f>
        <v>2631.1</v>
      </c>
      <c r="H29" s="20">
        <f>H30+H41</f>
        <v>2631.1</v>
      </c>
    </row>
    <row r="30" spans="2:8" ht="18.75">
      <c r="B30" s="18" t="s">
        <v>36</v>
      </c>
      <c r="C30" s="19" t="s">
        <v>33</v>
      </c>
      <c r="D30" s="19" t="s">
        <v>35</v>
      </c>
      <c r="E30" s="19" t="s">
        <v>117</v>
      </c>
      <c r="F30" s="19"/>
      <c r="G30" s="20">
        <f>G31+G35+G38</f>
        <v>1676.7</v>
      </c>
      <c r="H30" s="20">
        <f>H31+H35+H38</f>
        <v>1676.7</v>
      </c>
    </row>
    <row r="31" spans="2:8" ht="36" customHeight="1">
      <c r="B31" s="18" t="s">
        <v>46</v>
      </c>
      <c r="C31" s="19" t="s">
        <v>33</v>
      </c>
      <c r="D31" s="19" t="s">
        <v>35</v>
      </c>
      <c r="E31" s="19" t="s">
        <v>117</v>
      </c>
      <c r="F31" s="19" t="s">
        <v>47</v>
      </c>
      <c r="G31" s="20">
        <f>G32+G33+G34</f>
        <v>898.7</v>
      </c>
      <c r="H31" s="20">
        <f>H32+H33+H34</f>
        <v>898.7</v>
      </c>
    </row>
    <row r="32" spans="2:8" ht="37.5">
      <c r="B32" s="18" t="s">
        <v>113</v>
      </c>
      <c r="C32" s="19" t="s">
        <v>33</v>
      </c>
      <c r="D32" s="19" t="s">
        <v>35</v>
      </c>
      <c r="E32" s="19" t="s">
        <v>117</v>
      </c>
      <c r="F32" s="19" t="s">
        <v>48</v>
      </c>
      <c r="G32" s="20">
        <v>636.5</v>
      </c>
      <c r="H32" s="20">
        <v>636.5</v>
      </c>
    </row>
    <row r="33" spans="2:8" ht="37.5">
      <c r="B33" s="18" t="s">
        <v>49</v>
      </c>
      <c r="C33" s="19" t="s">
        <v>33</v>
      </c>
      <c r="D33" s="19" t="s">
        <v>35</v>
      </c>
      <c r="E33" s="19" t="s">
        <v>117</v>
      </c>
      <c r="F33" s="19" t="s">
        <v>50</v>
      </c>
      <c r="G33" s="20">
        <v>70</v>
      </c>
      <c r="H33" s="20">
        <v>70</v>
      </c>
    </row>
    <row r="34" spans="2:8" ht="71.25" customHeight="1">
      <c r="B34" s="18" t="s">
        <v>114</v>
      </c>
      <c r="C34" s="19" t="s">
        <v>33</v>
      </c>
      <c r="D34" s="19" t="s">
        <v>35</v>
      </c>
      <c r="E34" s="19" t="s">
        <v>117</v>
      </c>
      <c r="F34" s="19" t="s">
        <v>115</v>
      </c>
      <c r="G34" s="20">
        <v>192.2</v>
      </c>
      <c r="H34" s="20">
        <v>192.2</v>
      </c>
    </row>
    <row r="35" spans="2:8" ht="37.5">
      <c r="B35" s="18" t="s">
        <v>51</v>
      </c>
      <c r="C35" s="19" t="s">
        <v>33</v>
      </c>
      <c r="D35" s="19" t="s">
        <v>35</v>
      </c>
      <c r="E35" s="19" t="s">
        <v>117</v>
      </c>
      <c r="F35" s="19" t="s">
        <v>52</v>
      </c>
      <c r="G35" s="20">
        <f>G36+G37</f>
        <v>758</v>
      </c>
      <c r="H35" s="20">
        <f>H36+H37</f>
        <v>758</v>
      </c>
    </row>
    <row r="36" spans="2:8" ht="36" customHeight="1">
      <c r="B36" s="18" t="s">
        <v>53</v>
      </c>
      <c r="C36" s="19" t="s">
        <v>33</v>
      </c>
      <c r="D36" s="19" t="s">
        <v>35</v>
      </c>
      <c r="E36" s="19" t="s">
        <v>117</v>
      </c>
      <c r="F36" s="19" t="s">
        <v>54</v>
      </c>
      <c r="G36" s="20">
        <v>360</v>
      </c>
      <c r="H36" s="20">
        <v>360</v>
      </c>
    </row>
    <row r="37" spans="2:8" ht="37.5">
      <c r="B37" s="18" t="s">
        <v>55</v>
      </c>
      <c r="C37" s="19" t="s">
        <v>33</v>
      </c>
      <c r="D37" s="19" t="s">
        <v>35</v>
      </c>
      <c r="E37" s="19" t="s">
        <v>117</v>
      </c>
      <c r="F37" s="19" t="s">
        <v>56</v>
      </c>
      <c r="G37" s="20">
        <v>398</v>
      </c>
      <c r="H37" s="20">
        <v>398</v>
      </c>
    </row>
    <row r="38" spans="2:8" ht="18.75">
      <c r="B38" s="18" t="s">
        <v>57</v>
      </c>
      <c r="C38" s="19" t="s">
        <v>33</v>
      </c>
      <c r="D38" s="19" t="s">
        <v>35</v>
      </c>
      <c r="E38" s="19" t="s">
        <v>117</v>
      </c>
      <c r="F38" s="19" t="s">
        <v>58</v>
      </c>
      <c r="G38" s="20">
        <f>G39+G40</f>
        <v>20</v>
      </c>
      <c r="H38" s="20">
        <f>H39+H40</f>
        <v>20</v>
      </c>
    </row>
    <row r="39" spans="2:8" ht="37.5">
      <c r="B39" s="18" t="s">
        <v>59</v>
      </c>
      <c r="C39" s="19" t="s">
        <v>33</v>
      </c>
      <c r="D39" s="19" t="s">
        <v>35</v>
      </c>
      <c r="E39" s="19" t="s">
        <v>117</v>
      </c>
      <c r="F39" s="19" t="s">
        <v>60</v>
      </c>
      <c r="G39" s="20">
        <v>0</v>
      </c>
      <c r="H39" s="20">
        <v>0</v>
      </c>
    </row>
    <row r="40" spans="2:8" ht="18.75">
      <c r="B40" s="18" t="s">
        <v>75</v>
      </c>
      <c r="C40" s="19" t="s">
        <v>33</v>
      </c>
      <c r="D40" s="19" t="s">
        <v>35</v>
      </c>
      <c r="E40" s="19" t="s">
        <v>117</v>
      </c>
      <c r="F40" s="19" t="s">
        <v>76</v>
      </c>
      <c r="G40" s="20">
        <v>20</v>
      </c>
      <c r="H40" s="20">
        <v>20</v>
      </c>
    </row>
    <row r="41" spans="2:8" ht="37.5">
      <c r="B41" s="18" t="s">
        <v>22</v>
      </c>
      <c r="C41" s="19" t="s">
        <v>33</v>
      </c>
      <c r="D41" s="19" t="s">
        <v>35</v>
      </c>
      <c r="E41" s="19" t="s">
        <v>118</v>
      </c>
      <c r="F41" s="19"/>
      <c r="G41" s="20">
        <f>G42</f>
        <v>954.4</v>
      </c>
      <c r="H41" s="20">
        <f>H42</f>
        <v>954.4</v>
      </c>
    </row>
    <row r="42" spans="2:8" ht="37.5">
      <c r="B42" s="18" t="s">
        <v>46</v>
      </c>
      <c r="C42" s="19" t="s">
        <v>33</v>
      </c>
      <c r="D42" s="19" t="s">
        <v>35</v>
      </c>
      <c r="E42" s="19" t="s">
        <v>118</v>
      </c>
      <c r="F42" s="19" t="s">
        <v>47</v>
      </c>
      <c r="G42" s="20">
        <f>G43+G44+G45+G46</f>
        <v>954.4</v>
      </c>
      <c r="H42" s="20">
        <f>H43+H44+H45+H46</f>
        <v>954.4</v>
      </c>
    </row>
    <row r="43" spans="2:8" ht="37.5">
      <c r="B43" s="18" t="s">
        <v>113</v>
      </c>
      <c r="C43" s="19" t="s">
        <v>33</v>
      </c>
      <c r="D43" s="19" t="s">
        <v>35</v>
      </c>
      <c r="E43" s="19" t="s">
        <v>118</v>
      </c>
      <c r="F43" s="19" t="s">
        <v>48</v>
      </c>
      <c r="G43" s="20">
        <v>517.1</v>
      </c>
      <c r="H43" s="20">
        <v>517.1</v>
      </c>
    </row>
    <row r="44" spans="2:8" ht="37.5">
      <c r="B44" s="18" t="s">
        <v>49</v>
      </c>
      <c r="C44" s="19" t="s">
        <v>33</v>
      </c>
      <c r="D44" s="19" t="s">
        <v>35</v>
      </c>
      <c r="E44" s="19" t="s">
        <v>118</v>
      </c>
      <c r="F44" s="19" t="s">
        <v>50</v>
      </c>
      <c r="G44" s="20">
        <v>101</v>
      </c>
      <c r="H44" s="20">
        <v>101</v>
      </c>
    </row>
    <row r="45" spans="2:8" ht="93.75">
      <c r="B45" s="18" t="s">
        <v>119</v>
      </c>
      <c r="C45" s="19" t="s">
        <v>33</v>
      </c>
      <c r="D45" s="19" t="s">
        <v>35</v>
      </c>
      <c r="E45" s="19" t="s">
        <v>118</v>
      </c>
      <c r="F45" s="19" t="s">
        <v>120</v>
      </c>
      <c r="G45" s="20">
        <v>180</v>
      </c>
      <c r="H45" s="20">
        <v>180</v>
      </c>
    </row>
    <row r="46" spans="2:8" ht="75">
      <c r="B46" s="18" t="s">
        <v>114</v>
      </c>
      <c r="C46" s="19" t="s">
        <v>33</v>
      </c>
      <c r="D46" s="19" t="s">
        <v>35</v>
      </c>
      <c r="E46" s="19" t="s">
        <v>118</v>
      </c>
      <c r="F46" s="19" t="s">
        <v>115</v>
      </c>
      <c r="G46" s="20">
        <v>156.3</v>
      </c>
      <c r="H46" s="20">
        <v>156.3</v>
      </c>
    </row>
    <row r="47" spans="2:8" ht="43.5" customHeight="1">
      <c r="B47" s="15" t="s">
        <v>23</v>
      </c>
      <c r="C47" s="16" t="s">
        <v>33</v>
      </c>
      <c r="D47" s="16" t="s">
        <v>37</v>
      </c>
      <c r="E47" s="16"/>
      <c r="F47" s="16"/>
      <c r="G47" s="17">
        <f>G48</f>
        <v>14504.8</v>
      </c>
      <c r="H47" s="17">
        <f>H48</f>
        <v>14504.8</v>
      </c>
    </row>
    <row r="48" spans="2:8" ht="37.5">
      <c r="B48" s="18" t="s">
        <v>20</v>
      </c>
      <c r="C48" s="19" t="s">
        <v>33</v>
      </c>
      <c r="D48" s="19" t="s">
        <v>37</v>
      </c>
      <c r="E48" s="19" t="s">
        <v>117</v>
      </c>
      <c r="F48" s="19"/>
      <c r="G48" s="20">
        <f>G49</f>
        <v>14504.8</v>
      </c>
      <c r="H48" s="20">
        <f>H49</f>
        <v>14504.8</v>
      </c>
    </row>
    <row r="49" spans="2:8" ht="18.75">
      <c r="B49" s="18" t="s">
        <v>36</v>
      </c>
      <c r="C49" s="19" t="s">
        <v>33</v>
      </c>
      <c r="D49" s="19" t="s">
        <v>37</v>
      </c>
      <c r="E49" s="19" t="s">
        <v>117</v>
      </c>
      <c r="F49" s="19"/>
      <c r="G49" s="20">
        <f>G50+G54+G57</f>
        <v>14504.8</v>
      </c>
      <c r="H49" s="20">
        <f>H50+H54+H57</f>
        <v>14504.8</v>
      </c>
    </row>
    <row r="50" spans="2:8" ht="34.5" customHeight="1">
      <c r="B50" s="18" t="s">
        <v>46</v>
      </c>
      <c r="C50" s="19" t="s">
        <v>33</v>
      </c>
      <c r="D50" s="19" t="s">
        <v>37</v>
      </c>
      <c r="E50" s="19" t="s">
        <v>117</v>
      </c>
      <c r="F50" s="19" t="s">
        <v>47</v>
      </c>
      <c r="G50" s="20">
        <f>G51+G52+G53</f>
        <v>12218.8</v>
      </c>
      <c r="H50" s="20">
        <f>H51+H52+H53</f>
        <v>12218.8</v>
      </c>
    </row>
    <row r="51" spans="2:8" ht="37.5">
      <c r="B51" s="18" t="s">
        <v>113</v>
      </c>
      <c r="C51" s="19" t="s">
        <v>33</v>
      </c>
      <c r="D51" s="19" t="s">
        <v>37</v>
      </c>
      <c r="E51" s="19" t="s">
        <v>117</v>
      </c>
      <c r="F51" s="19" t="s">
        <v>48</v>
      </c>
      <c r="G51" s="20">
        <v>9165.7</v>
      </c>
      <c r="H51" s="20">
        <v>9165.7</v>
      </c>
    </row>
    <row r="52" spans="2:8" ht="37.5">
      <c r="B52" s="18" t="s">
        <v>49</v>
      </c>
      <c r="C52" s="19" t="s">
        <v>33</v>
      </c>
      <c r="D52" s="19" t="s">
        <v>37</v>
      </c>
      <c r="E52" s="19" t="s">
        <v>117</v>
      </c>
      <c r="F52" s="19" t="s">
        <v>50</v>
      </c>
      <c r="G52" s="20">
        <v>285</v>
      </c>
      <c r="H52" s="20">
        <v>285</v>
      </c>
    </row>
    <row r="53" spans="2:8" ht="75">
      <c r="B53" s="18" t="s">
        <v>114</v>
      </c>
      <c r="C53" s="19" t="s">
        <v>33</v>
      </c>
      <c r="D53" s="19" t="s">
        <v>37</v>
      </c>
      <c r="E53" s="19" t="s">
        <v>117</v>
      </c>
      <c r="F53" s="19" t="s">
        <v>115</v>
      </c>
      <c r="G53" s="20">
        <v>2768.1</v>
      </c>
      <c r="H53" s="20">
        <v>2768.1</v>
      </c>
    </row>
    <row r="54" spans="2:8" ht="37.5">
      <c r="B54" s="18" t="s">
        <v>51</v>
      </c>
      <c r="C54" s="19" t="s">
        <v>33</v>
      </c>
      <c r="D54" s="19" t="s">
        <v>37</v>
      </c>
      <c r="E54" s="19" t="s">
        <v>117</v>
      </c>
      <c r="F54" s="19" t="s">
        <v>52</v>
      </c>
      <c r="G54" s="20">
        <f>G55+G56</f>
        <v>2086</v>
      </c>
      <c r="H54" s="20">
        <f>H55+H56</f>
        <v>2086</v>
      </c>
    </row>
    <row r="55" spans="2:8" ht="37.5">
      <c r="B55" s="18" t="s">
        <v>53</v>
      </c>
      <c r="C55" s="19" t="s">
        <v>33</v>
      </c>
      <c r="D55" s="19" t="s">
        <v>37</v>
      </c>
      <c r="E55" s="19" t="s">
        <v>117</v>
      </c>
      <c r="F55" s="19" t="s">
        <v>54</v>
      </c>
      <c r="G55" s="20">
        <v>600</v>
      </c>
      <c r="H55" s="20">
        <v>600</v>
      </c>
    </row>
    <row r="56" spans="2:8" ht="37.5">
      <c r="B56" s="18" t="s">
        <v>55</v>
      </c>
      <c r="C56" s="19" t="s">
        <v>33</v>
      </c>
      <c r="D56" s="19" t="s">
        <v>37</v>
      </c>
      <c r="E56" s="19" t="s">
        <v>117</v>
      </c>
      <c r="F56" s="19" t="s">
        <v>56</v>
      </c>
      <c r="G56" s="20">
        <v>1486</v>
      </c>
      <c r="H56" s="20">
        <v>1486</v>
      </c>
    </row>
    <row r="57" spans="2:8" ht="18.75">
      <c r="B57" s="18" t="s">
        <v>57</v>
      </c>
      <c r="C57" s="19" t="s">
        <v>33</v>
      </c>
      <c r="D57" s="19" t="s">
        <v>37</v>
      </c>
      <c r="E57" s="19" t="s">
        <v>117</v>
      </c>
      <c r="F57" s="19" t="s">
        <v>58</v>
      </c>
      <c r="G57" s="20">
        <f>G58+G59</f>
        <v>200</v>
      </c>
      <c r="H57" s="20">
        <f>H58+H59</f>
        <v>200</v>
      </c>
    </row>
    <row r="58" spans="2:8" ht="37.5">
      <c r="B58" s="18" t="s">
        <v>59</v>
      </c>
      <c r="C58" s="19" t="s">
        <v>33</v>
      </c>
      <c r="D58" s="19" t="s">
        <v>37</v>
      </c>
      <c r="E58" s="19" t="s">
        <v>117</v>
      </c>
      <c r="F58" s="19" t="s">
        <v>60</v>
      </c>
      <c r="G58" s="20">
        <v>150</v>
      </c>
      <c r="H58" s="20">
        <v>150</v>
      </c>
    </row>
    <row r="59" spans="2:8" ht="18.75">
      <c r="B59" s="18" t="s">
        <v>75</v>
      </c>
      <c r="C59" s="19" t="s">
        <v>33</v>
      </c>
      <c r="D59" s="19" t="s">
        <v>37</v>
      </c>
      <c r="E59" s="19" t="s">
        <v>117</v>
      </c>
      <c r="F59" s="19" t="s">
        <v>76</v>
      </c>
      <c r="G59" s="20">
        <v>50</v>
      </c>
      <c r="H59" s="20">
        <v>50</v>
      </c>
    </row>
    <row r="60" spans="2:8" s="6" customFormat="1" ht="56.25">
      <c r="B60" s="21" t="s">
        <v>121</v>
      </c>
      <c r="C60" s="22" t="s">
        <v>33</v>
      </c>
      <c r="D60" s="22" t="s">
        <v>39</v>
      </c>
      <c r="E60" s="22" t="s">
        <v>116</v>
      </c>
      <c r="F60" s="22" t="s">
        <v>122</v>
      </c>
      <c r="G60" s="17">
        <f>G61</f>
        <v>161.4</v>
      </c>
      <c r="H60" s="17">
        <f>H61</f>
        <v>161.4</v>
      </c>
    </row>
    <row r="61" spans="2:8" ht="18.75">
      <c r="B61" s="23" t="s">
        <v>123</v>
      </c>
      <c r="C61" s="24" t="s">
        <v>33</v>
      </c>
      <c r="D61" s="24" t="s">
        <v>39</v>
      </c>
      <c r="E61" s="24" t="s">
        <v>117</v>
      </c>
      <c r="F61" s="24" t="s">
        <v>122</v>
      </c>
      <c r="G61" s="20">
        <f>G62</f>
        <v>161.4</v>
      </c>
      <c r="H61" s="20">
        <f>H62</f>
        <v>161.4</v>
      </c>
    </row>
    <row r="62" spans="2:8" ht="18.75">
      <c r="B62" s="23" t="s">
        <v>124</v>
      </c>
      <c r="C62" s="24" t="s">
        <v>33</v>
      </c>
      <c r="D62" s="24" t="s">
        <v>39</v>
      </c>
      <c r="E62" s="24" t="s">
        <v>117</v>
      </c>
      <c r="F62" s="24" t="s">
        <v>125</v>
      </c>
      <c r="G62" s="20">
        <v>161.4</v>
      </c>
      <c r="H62" s="20">
        <v>161.4</v>
      </c>
    </row>
    <row r="63" spans="2:8" ht="18.75">
      <c r="B63" s="25" t="s">
        <v>126</v>
      </c>
      <c r="C63" s="22" t="s">
        <v>33</v>
      </c>
      <c r="D63" s="22" t="s">
        <v>130</v>
      </c>
      <c r="E63" s="22"/>
      <c r="F63" s="22"/>
      <c r="G63" s="17">
        <f>G64+G65+G66</f>
        <v>2447.7</v>
      </c>
      <c r="H63" s="17">
        <f>H64+H65+H66</f>
        <v>2447.7</v>
      </c>
    </row>
    <row r="64" spans="2:8" ht="18.75">
      <c r="B64" s="26" t="s">
        <v>127</v>
      </c>
      <c r="C64" s="24" t="s">
        <v>33</v>
      </c>
      <c r="D64" s="24" t="s">
        <v>130</v>
      </c>
      <c r="E64" s="24" t="s">
        <v>131</v>
      </c>
      <c r="F64" s="24" t="s">
        <v>132</v>
      </c>
      <c r="G64" s="20">
        <v>1868.5</v>
      </c>
      <c r="H64" s="20">
        <v>1868.5</v>
      </c>
    </row>
    <row r="65" spans="2:8" ht="37.5">
      <c r="B65" s="18" t="s">
        <v>128</v>
      </c>
      <c r="C65" s="24" t="s">
        <v>33</v>
      </c>
      <c r="D65" s="24" t="s">
        <v>130</v>
      </c>
      <c r="E65" s="24" t="s">
        <v>131</v>
      </c>
      <c r="F65" s="24" t="s">
        <v>133</v>
      </c>
      <c r="G65" s="20">
        <v>15</v>
      </c>
      <c r="H65" s="20">
        <v>15</v>
      </c>
    </row>
    <row r="66" spans="2:8" ht="59.25" customHeight="1">
      <c r="B66" s="18" t="s">
        <v>129</v>
      </c>
      <c r="C66" s="24" t="s">
        <v>33</v>
      </c>
      <c r="D66" s="24" t="s">
        <v>130</v>
      </c>
      <c r="E66" s="24" t="s">
        <v>131</v>
      </c>
      <c r="F66" s="24" t="s">
        <v>134</v>
      </c>
      <c r="G66" s="20">
        <v>564.2</v>
      </c>
      <c r="H66" s="20">
        <v>564.2</v>
      </c>
    </row>
    <row r="67" spans="2:8" ht="18.75">
      <c r="B67" s="15" t="s">
        <v>43</v>
      </c>
      <c r="C67" s="16" t="s">
        <v>34</v>
      </c>
      <c r="D67" s="16" t="s">
        <v>42</v>
      </c>
      <c r="E67" s="16"/>
      <c r="F67" s="16"/>
      <c r="G67" s="17">
        <f aca="true" t="shared" si="0" ref="G67:H69">G68</f>
        <v>599.3</v>
      </c>
      <c r="H67" s="17">
        <f t="shared" si="0"/>
        <v>599.3</v>
      </c>
    </row>
    <row r="68" spans="2:8" ht="18.75">
      <c r="B68" s="18" t="s">
        <v>44</v>
      </c>
      <c r="C68" s="19" t="s">
        <v>34</v>
      </c>
      <c r="D68" s="19" t="s">
        <v>35</v>
      </c>
      <c r="E68" s="19"/>
      <c r="F68" s="19"/>
      <c r="G68" s="20">
        <f>G69</f>
        <v>599.3</v>
      </c>
      <c r="H68" s="20">
        <f t="shared" si="0"/>
        <v>599.3</v>
      </c>
    </row>
    <row r="69" spans="2:8" ht="37.5">
      <c r="B69" s="18" t="s">
        <v>20</v>
      </c>
      <c r="C69" s="19" t="s">
        <v>34</v>
      </c>
      <c r="D69" s="19" t="s">
        <v>35</v>
      </c>
      <c r="E69" s="19" t="s">
        <v>135</v>
      </c>
      <c r="F69" s="19"/>
      <c r="G69" s="20">
        <f t="shared" si="0"/>
        <v>599.3</v>
      </c>
      <c r="H69" s="20">
        <f t="shared" si="0"/>
        <v>599.3</v>
      </c>
    </row>
    <row r="70" spans="2:8" ht="56.25">
      <c r="B70" s="18" t="s">
        <v>19</v>
      </c>
      <c r="C70" s="19" t="s">
        <v>34</v>
      </c>
      <c r="D70" s="19" t="s">
        <v>35</v>
      </c>
      <c r="E70" s="19" t="s">
        <v>135</v>
      </c>
      <c r="F70" s="19"/>
      <c r="G70" s="20">
        <f>SUM(G71+G73+G72)</f>
        <v>599.3</v>
      </c>
      <c r="H70" s="20">
        <f>SUM(H71+H73+H72)</f>
        <v>599.3</v>
      </c>
    </row>
    <row r="71" spans="2:8" ht="37.5">
      <c r="B71" s="18" t="s">
        <v>113</v>
      </c>
      <c r="C71" s="19" t="s">
        <v>34</v>
      </c>
      <c r="D71" s="19" t="s">
        <v>35</v>
      </c>
      <c r="E71" s="19" t="s">
        <v>135</v>
      </c>
      <c r="F71" s="19" t="s">
        <v>48</v>
      </c>
      <c r="G71" s="20">
        <v>455.9</v>
      </c>
      <c r="H71" s="20">
        <v>455.9</v>
      </c>
    </row>
    <row r="72" spans="2:8" ht="72.75" customHeight="1">
      <c r="B72" s="18" t="s">
        <v>114</v>
      </c>
      <c r="C72" s="19" t="s">
        <v>34</v>
      </c>
      <c r="D72" s="19" t="s">
        <v>35</v>
      </c>
      <c r="E72" s="19" t="s">
        <v>135</v>
      </c>
      <c r="F72" s="19" t="s">
        <v>115</v>
      </c>
      <c r="G72" s="20">
        <v>137.7</v>
      </c>
      <c r="H72" s="20">
        <v>137.7</v>
      </c>
    </row>
    <row r="73" spans="2:8" ht="35.25" customHeight="1">
      <c r="B73" s="18" t="s">
        <v>55</v>
      </c>
      <c r="C73" s="19" t="s">
        <v>34</v>
      </c>
      <c r="D73" s="19" t="s">
        <v>35</v>
      </c>
      <c r="E73" s="19" t="s">
        <v>135</v>
      </c>
      <c r="F73" s="19" t="s">
        <v>56</v>
      </c>
      <c r="G73" s="20">
        <v>5.7</v>
      </c>
      <c r="H73" s="20">
        <v>5.7</v>
      </c>
    </row>
    <row r="74" spans="2:8" ht="36.75" customHeight="1">
      <c r="B74" s="15" t="s">
        <v>4</v>
      </c>
      <c r="C74" s="16" t="s">
        <v>35</v>
      </c>
      <c r="D74" s="16" t="s">
        <v>42</v>
      </c>
      <c r="E74" s="16"/>
      <c r="F74" s="16"/>
      <c r="G74" s="17">
        <f aca="true" t="shared" si="1" ref="G74:H78">G75</f>
        <v>100</v>
      </c>
      <c r="H74" s="17">
        <f t="shared" si="1"/>
        <v>100</v>
      </c>
    </row>
    <row r="75" spans="2:8" ht="53.25" customHeight="1">
      <c r="B75" s="18" t="s">
        <v>10</v>
      </c>
      <c r="C75" s="19" t="s">
        <v>35</v>
      </c>
      <c r="D75" s="19" t="s">
        <v>5</v>
      </c>
      <c r="E75" s="19"/>
      <c r="F75" s="19"/>
      <c r="G75" s="20">
        <f t="shared" si="1"/>
        <v>100</v>
      </c>
      <c r="H75" s="20">
        <f t="shared" si="1"/>
        <v>100</v>
      </c>
    </row>
    <row r="76" spans="2:8" ht="56.25">
      <c r="B76" s="18" t="s">
        <v>6</v>
      </c>
      <c r="C76" s="19" t="s">
        <v>35</v>
      </c>
      <c r="D76" s="19" t="s">
        <v>5</v>
      </c>
      <c r="E76" s="19" t="s">
        <v>136</v>
      </c>
      <c r="F76" s="19"/>
      <c r="G76" s="20">
        <f t="shared" si="1"/>
        <v>100</v>
      </c>
      <c r="H76" s="20">
        <f t="shared" si="1"/>
        <v>100</v>
      </c>
    </row>
    <row r="77" spans="2:8" ht="56.25">
      <c r="B77" s="18" t="s">
        <v>7</v>
      </c>
      <c r="C77" s="19" t="s">
        <v>35</v>
      </c>
      <c r="D77" s="19" t="s">
        <v>5</v>
      </c>
      <c r="E77" s="19" t="s">
        <v>136</v>
      </c>
      <c r="F77" s="19"/>
      <c r="G77" s="20">
        <f t="shared" si="1"/>
        <v>100</v>
      </c>
      <c r="H77" s="20">
        <f t="shared" si="1"/>
        <v>100</v>
      </c>
    </row>
    <row r="78" spans="2:8" ht="37.5">
      <c r="B78" s="18" t="s">
        <v>51</v>
      </c>
      <c r="C78" s="19" t="s">
        <v>35</v>
      </c>
      <c r="D78" s="19" t="s">
        <v>5</v>
      </c>
      <c r="E78" s="19" t="s">
        <v>136</v>
      </c>
      <c r="F78" s="19" t="s">
        <v>52</v>
      </c>
      <c r="G78" s="20">
        <f t="shared" si="1"/>
        <v>100</v>
      </c>
      <c r="H78" s="20">
        <f t="shared" si="1"/>
        <v>100</v>
      </c>
    </row>
    <row r="79" spans="2:8" ht="31.5" customHeight="1">
      <c r="B79" s="18" t="s">
        <v>55</v>
      </c>
      <c r="C79" s="19" t="s">
        <v>35</v>
      </c>
      <c r="D79" s="19" t="s">
        <v>5</v>
      </c>
      <c r="E79" s="19" t="s">
        <v>136</v>
      </c>
      <c r="F79" s="19" t="s">
        <v>56</v>
      </c>
      <c r="G79" s="20">
        <v>100</v>
      </c>
      <c r="H79" s="20">
        <v>100</v>
      </c>
    </row>
    <row r="80" spans="2:8" ht="18.75">
      <c r="B80" s="15" t="s">
        <v>8</v>
      </c>
      <c r="C80" s="16" t="s">
        <v>37</v>
      </c>
      <c r="D80" s="16" t="s">
        <v>42</v>
      </c>
      <c r="E80" s="16"/>
      <c r="F80" s="16"/>
      <c r="G80" s="17">
        <f>G81</f>
        <v>4423</v>
      </c>
      <c r="H80" s="17">
        <f aca="true" t="shared" si="2" ref="G80:H82">H81</f>
        <v>2157</v>
      </c>
    </row>
    <row r="81" spans="2:8" ht="18.75">
      <c r="B81" s="18" t="s">
        <v>79</v>
      </c>
      <c r="C81" s="19" t="s">
        <v>37</v>
      </c>
      <c r="D81" s="19" t="s">
        <v>5</v>
      </c>
      <c r="E81" s="19"/>
      <c r="F81" s="19"/>
      <c r="G81" s="20">
        <f>G82+G84</f>
        <v>4423</v>
      </c>
      <c r="H81" s="20">
        <f t="shared" si="2"/>
        <v>2157</v>
      </c>
    </row>
    <row r="82" spans="2:8" ht="18.75">
      <c r="B82" s="18" t="s">
        <v>80</v>
      </c>
      <c r="C82" s="19" t="s">
        <v>37</v>
      </c>
      <c r="D82" s="19" t="s">
        <v>5</v>
      </c>
      <c r="E82" s="19" t="s">
        <v>137</v>
      </c>
      <c r="F82" s="19"/>
      <c r="G82" s="20">
        <f t="shared" si="2"/>
        <v>1923</v>
      </c>
      <c r="H82" s="20">
        <f t="shared" si="2"/>
        <v>2157</v>
      </c>
    </row>
    <row r="83" spans="2:8" ht="37.5">
      <c r="B83" s="18" t="s">
        <v>55</v>
      </c>
      <c r="C83" s="19" t="s">
        <v>37</v>
      </c>
      <c r="D83" s="19" t="s">
        <v>5</v>
      </c>
      <c r="E83" s="19" t="s">
        <v>137</v>
      </c>
      <c r="F83" s="19" t="s">
        <v>56</v>
      </c>
      <c r="G83" s="20">
        <v>1923</v>
      </c>
      <c r="H83" s="20">
        <v>2157</v>
      </c>
    </row>
    <row r="84" spans="2:8" s="6" customFormat="1" ht="37.5">
      <c r="B84" s="15" t="s">
        <v>154</v>
      </c>
      <c r="C84" s="16" t="s">
        <v>37</v>
      </c>
      <c r="D84" s="16" t="s">
        <v>155</v>
      </c>
      <c r="E84" s="16"/>
      <c r="F84" s="16"/>
      <c r="G84" s="17">
        <f>G85</f>
        <v>2500</v>
      </c>
      <c r="H84" s="17"/>
    </row>
    <row r="85" spans="2:8" ht="37.5">
      <c r="B85" s="18" t="s">
        <v>156</v>
      </c>
      <c r="C85" s="19" t="s">
        <v>37</v>
      </c>
      <c r="D85" s="19" t="s">
        <v>155</v>
      </c>
      <c r="E85" s="19" t="s">
        <v>157</v>
      </c>
      <c r="F85" s="19" t="s">
        <v>56</v>
      </c>
      <c r="G85" s="20">
        <v>2500</v>
      </c>
      <c r="H85" s="20"/>
    </row>
    <row r="86" spans="2:8" ht="18.75">
      <c r="B86" s="27" t="s">
        <v>73</v>
      </c>
      <c r="C86" s="16" t="s">
        <v>38</v>
      </c>
      <c r="D86" s="16" t="s">
        <v>42</v>
      </c>
      <c r="E86" s="16"/>
      <c r="F86" s="16"/>
      <c r="G86" s="17">
        <f>+SUM(G87+G90+G93+G100)</f>
        <v>9120.9</v>
      </c>
      <c r="H86" s="17">
        <f>+SUM(H87+H90+H93+H100)</f>
        <v>11620.9</v>
      </c>
    </row>
    <row r="87" spans="2:8" ht="18.75">
      <c r="B87" s="27" t="s">
        <v>81</v>
      </c>
      <c r="C87" s="16" t="s">
        <v>38</v>
      </c>
      <c r="D87" s="16" t="s">
        <v>33</v>
      </c>
      <c r="E87" s="16"/>
      <c r="F87" s="16"/>
      <c r="G87" s="17">
        <f>G88</f>
        <v>1200</v>
      </c>
      <c r="H87" s="17">
        <f>H88</f>
        <v>1200</v>
      </c>
    </row>
    <row r="88" spans="2:8" ht="18.75">
      <c r="B88" s="28" t="s">
        <v>82</v>
      </c>
      <c r="C88" s="19" t="s">
        <v>38</v>
      </c>
      <c r="D88" s="19" t="s">
        <v>33</v>
      </c>
      <c r="E88" s="19" t="s">
        <v>138</v>
      </c>
      <c r="F88" s="19"/>
      <c r="G88" s="20">
        <f>G89</f>
        <v>1200</v>
      </c>
      <c r="H88" s="20">
        <f>H89</f>
        <v>1200</v>
      </c>
    </row>
    <row r="89" spans="2:8" ht="37.5">
      <c r="B89" s="18" t="s">
        <v>55</v>
      </c>
      <c r="C89" s="19" t="s">
        <v>38</v>
      </c>
      <c r="D89" s="19" t="s">
        <v>33</v>
      </c>
      <c r="E89" s="19" t="s">
        <v>138</v>
      </c>
      <c r="F89" s="19" t="s">
        <v>56</v>
      </c>
      <c r="G89" s="20">
        <v>1200</v>
      </c>
      <c r="H89" s="20">
        <v>1200</v>
      </c>
    </row>
    <row r="90" spans="2:8" ht="18.75">
      <c r="B90" s="27" t="s">
        <v>83</v>
      </c>
      <c r="C90" s="16" t="s">
        <v>38</v>
      </c>
      <c r="D90" s="16" t="s">
        <v>34</v>
      </c>
      <c r="E90" s="16"/>
      <c r="F90" s="16"/>
      <c r="G90" s="17">
        <f>G91</f>
        <v>1316.9</v>
      </c>
      <c r="H90" s="17">
        <f>H91</f>
        <v>3616.9</v>
      </c>
    </row>
    <row r="91" spans="2:8" ht="18.75">
      <c r="B91" s="28" t="s">
        <v>84</v>
      </c>
      <c r="C91" s="19" t="s">
        <v>38</v>
      </c>
      <c r="D91" s="19" t="s">
        <v>34</v>
      </c>
      <c r="E91" s="19" t="s">
        <v>139</v>
      </c>
      <c r="F91" s="19"/>
      <c r="G91" s="20">
        <f>G92</f>
        <v>1316.9</v>
      </c>
      <c r="H91" s="20">
        <f>H92</f>
        <v>3616.9</v>
      </c>
    </row>
    <row r="92" spans="2:8" ht="37.5">
      <c r="B92" s="18" t="s">
        <v>55</v>
      </c>
      <c r="C92" s="19" t="s">
        <v>38</v>
      </c>
      <c r="D92" s="19" t="s">
        <v>34</v>
      </c>
      <c r="E92" s="19" t="s">
        <v>139</v>
      </c>
      <c r="F92" s="19" t="s">
        <v>56</v>
      </c>
      <c r="G92" s="20">
        <v>1316.9</v>
      </c>
      <c r="H92" s="20">
        <v>3616.9</v>
      </c>
    </row>
    <row r="93" spans="2:8" ht="18.75">
      <c r="B93" s="15" t="s">
        <v>85</v>
      </c>
      <c r="C93" s="16" t="s">
        <v>38</v>
      </c>
      <c r="D93" s="16" t="s">
        <v>35</v>
      </c>
      <c r="E93" s="16"/>
      <c r="F93" s="16"/>
      <c r="G93" s="17">
        <f>SUM(G94+G96+G98)</f>
        <v>2600</v>
      </c>
      <c r="H93" s="17">
        <f>SUM(H94+H96+H98)</f>
        <v>2800</v>
      </c>
    </row>
    <row r="94" spans="2:8" ht="17.25" customHeight="1">
      <c r="B94" s="15" t="s">
        <v>86</v>
      </c>
      <c r="C94" s="16" t="s">
        <v>38</v>
      </c>
      <c r="D94" s="16" t="s">
        <v>35</v>
      </c>
      <c r="E94" s="16" t="s">
        <v>140</v>
      </c>
      <c r="F94" s="16"/>
      <c r="G94" s="17">
        <f>G95</f>
        <v>100</v>
      </c>
      <c r="H94" s="17">
        <f>H95</f>
        <v>300</v>
      </c>
    </row>
    <row r="95" spans="2:8" ht="37.5">
      <c r="B95" s="18" t="s">
        <v>55</v>
      </c>
      <c r="C95" s="19" t="s">
        <v>38</v>
      </c>
      <c r="D95" s="19" t="s">
        <v>35</v>
      </c>
      <c r="E95" s="19" t="s">
        <v>140</v>
      </c>
      <c r="F95" s="19" t="s">
        <v>56</v>
      </c>
      <c r="G95" s="20">
        <v>100</v>
      </c>
      <c r="H95" s="20">
        <v>300</v>
      </c>
    </row>
    <row r="96" spans="2:8" ht="75">
      <c r="B96" s="29" t="s">
        <v>151</v>
      </c>
      <c r="C96" s="16" t="s">
        <v>38</v>
      </c>
      <c r="D96" s="16" t="s">
        <v>35</v>
      </c>
      <c r="E96" s="16" t="s">
        <v>141</v>
      </c>
      <c r="F96" s="16"/>
      <c r="G96" s="17">
        <f>G97</f>
        <v>1700</v>
      </c>
      <c r="H96" s="17">
        <f>H97</f>
        <v>1700</v>
      </c>
    </row>
    <row r="97" spans="2:8" ht="37.5">
      <c r="B97" s="18" t="s">
        <v>55</v>
      </c>
      <c r="C97" s="19" t="s">
        <v>38</v>
      </c>
      <c r="D97" s="19" t="s">
        <v>35</v>
      </c>
      <c r="E97" s="19" t="s">
        <v>141</v>
      </c>
      <c r="F97" s="19" t="s">
        <v>56</v>
      </c>
      <c r="G97" s="20">
        <v>1700</v>
      </c>
      <c r="H97" s="20">
        <v>1700</v>
      </c>
    </row>
    <row r="98" spans="2:8" ht="17.25" customHeight="1">
      <c r="B98" s="15" t="s">
        <v>87</v>
      </c>
      <c r="C98" s="16" t="s">
        <v>38</v>
      </c>
      <c r="D98" s="16" t="s">
        <v>35</v>
      </c>
      <c r="E98" s="16" t="s">
        <v>142</v>
      </c>
      <c r="F98" s="16"/>
      <c r="G98" s="17">
        <f>G99</f>
        <v>800</v>
      </c>
      <c r="H98" s="17">
        <f>H99</f>
        <v>800</v>
      </c>
    </row>
    <row r="99" spans="2:8" ht="37.5">
      <c r="B99" s="18" t="s">
        <v>55</v>
      </c>
      <c r="C99" s="19" t="s">
        <v>38</v>
      </c>
      <c r="D99" s="19" t="s">
        <v>35</v>
      </c>
      <c r="E99" s="19" t="s">
        <v>142</v>
      </c>
      <c r="F99" s="19" t="s">
        <v>56</v>
      </c>
      <c r="G99" s="20">
        <v>800</v>
      </c>
      <c r="H99" s="20">
        <v>800</v>
      </c>
    </row>
    <row r="100" spans="2:8" ht="36.75" customHeight="1">
      <c r="B100" s="27" t="s">
        <v>74</v>
      </c>
      <c r="C100" s="16" t="s">
        <v>38</v>
      </c>
      <c r="D100" s="16" t="s">
        <v>38</v>
      </c>
      <c r="E100" s="16"/>
      <c r="F100" s="16"/>
      <c r="G100" s="17">
        <f>G101</f>
        <v>4004</v>
      </c>
      <c r="H100" s="17">
        <f>H101</f>
        <v>4004</v>
      </c>
    </row>
    <row r="101" spans="2:8" ht="18.75" customHeight="1">
      <c r="B101" s="28" t="s">
        <v>88</v>
      </c>
      <c r="C101" s="19" t="s">
        <v>38</v>
      </c>
      <c r="D101" s="19" t="s">
        <v>38</v>
      </c>
      <c r="E101" s="19" t="s">
        <v>143</v>
      </c>
      <c r="F101" s="19" t="s">
        <v>69</v>
      </c>
      <c r="G101" s="20">
        <v>4004</v>
      </c>
      <c r="H101" s="20">
        <v>4004</v>
      </c>
    </row>
    <row r="102" spans="2:8" ht="18.75">
      <c r="B102" s="15" t="s">
        <v>40</v>
      </c>
      <c r="C102" s="16" t="s">
        <v>9</v>
      </c>
      <c r="D102" s="16" t="s">
        <v>42</v>
      </c>
      <c r="E102" s="16"/>
      <c r="F102" s="16"/>
      <c r="G102" s="17">
        <f>G103+G108</f>
        <v>10285.9</v>
      </c>
      <c r="H102" s="17">
        <f>H103+H108</f>
        <v>10285.9</v>
      </c>
    </row>
    <row r="103" spans="2:8" ht="18.75">
      <c r="B103" s="15" t="s">
        <v>89</v>
      </c>
      <c r="C103" s="16" t="s">
        <v>9</v>
      </c>
      <c r="D103" s="16" t="s">
        <v>33</v>
      </c>
      <c r="E103" s="16"/>
      <c r="F103" s="16"/>
      <c r="G103" s="17">
        <f>G104+G106</f>
        <v>9719.3</v>
      </c>
      <c r="H103" s="17">
        <f>H104+H106</f>
        <v>9719.3</v>
      </c>
    </row>
    <row r="104" spans="2:8" ht="17.25" customHeight="1">
      <c r="B104" s="18" t="s">
        <v>90</v>
      </c>
      <c r="C104" s="19" t="s">
        <v>9</v>
      </c>
      <c r="D104" s="19" t="s">
        <v>33</v>
      </c>
      <c r="E104" s="19" t="s">
        <v>144</v>
      </c>
      <c r="F104" s="19"/>
      <c r="G104" s="20">
        <f>G105</f>
        <v>5829.8</v>
      </c>
      <c r="H104" s="20">
        <f>H105</f>
        <v>5829.8</v>
      </c>
    </row>
    <row r="105" spans="2:8" ht="53.25" customHeight="1">
      <c r="B105" s="18" t="s">
        <v>91</v>
      </c>
      <c r="C105" s="19" t="s">
        <v>9</v>
      </c>
      <c r="D105" s="19" t="s">
        <v>33</v>
      </c>
      <c r="E105" s="19" t="s">
        <v>144</v>
      </c>
      <c r="F105" s="19" t="s">
        <v>70</v>
      </c>
      <c r="G105" s="20">
        <v>5829.8</v>
      </c>
      <c r="H105" s="20">
        <v>5829.8</v>
      </c>
    </row>
    <row r="106" spans="2:8" ht="33" customHeight="1">
      <c r="B106" s="18" t="s">
        <v>92</v>
      </c>
      <c r="C106" s="19" t="s">
        <v>9</v>
      </c>
      <c r="D106" s="19" t="s">
        <v>33</v>
      </c>
      <c r="E106" s="19" t="s">
        <v>145</v>
      </c>
      <c r="F106" s="19"/>
      <c r="G106" s="20">
        <f>G107</f>
        <v>3889.5</v>
      </c>
      <c r="H106" s="20">
        <f>H107</f>
        <v>3889.5</v>
      </c>
    </row>
    <row r="107" spans="2:8" ht="53.25" customHeight="1">
      <c r="B107" s="18" t="s">
        <v>91</v>
      </c>
      <c r="C107" s="19" t="s">
        <v>9</v>
      </c>
      <c r="D107" s="19" t="s">
        <v>33</v>
      </c>
      <c r="E107" s="19" t="s">
        <v>145</v>
      </c>
      <c r="F107" s="19" t="s">
        <v>70</v>
      </c>
      <c r="G107" s="20">
        <v>3889.5</v>
      </c>
      <c r="H107" s="20">
        <v>3889.5</v>
      </c>
    </row>
    <row r="108" spans="2:8" ht="34.5" customHeight="1">
      <c r="B108" s="18" t="s">
        <v>61</v>
      </c>
      <c r="C108" s="19" t="s">
        <v>9</v>
      </c>
      <c r="D108" s="19" t="s">
        <v>37</v>
      </c>
      <c r="E108" s="19"/>
      <c r="F108" s="19"/>
      <c r="G108" s="20">
        <f>G109</f>
        <v>566.6</v>
      </c>
      <c r="H108" s="20">
        <f>H109</f>
        <v>566.6</v>
      </c>
    </row>
    <row r="109" spans="2:8" ht="54" customHeight="1">
      <c r="B109" s="18" t="s">
        <v>91</v>
      </c>
      <c r="C109" s="19" t="s">
        <v>62</v>
      </c>
      <c r="D109" s="19" t="s">
        <v>37</v>
      </c>
      <c r="E109" s="19" t="s">
        <v>146</v>
      </c>
      <c r="F109" s="19" t="s">
        <v>70</v>
      </c>
      <c r="G109" s="20">
        <v>566.6</v>
      </c>
      <c r="H109" s="20">
        <v>566.6</v>
      </c>
    </row>
    <row r="110" spans="2:8" ht="18.75">
      <c r="B110" s="15" t="s">
        <v>11</v>
      </c>
      <c r="C110" s="16" t="s">
        <v>12</v>
      </c>
      <c r="D110" s="16" t="s">
        <v>42</v>
      </c>
      <c r="E110" s="16"/>
      <c r="F110" s="16"/>
      <c r="G110" s="17">
        <f>+SUM(G111+G114)</f>
        <v>380</v>
      </c>
      <c r="H110" s="17">
        <f>+SUM(H111+H114)</f>
        <v>380</v>
      </c>
    </row>
    <row r="111" spans="2:8" ht="18.75">
      <c r="B111" s="18" t="s">
        <v>26</v>
      </c>
      <c r="C111" s="19" t="s">
        <v>12</v>
      </c>
      <c r="D111" s="19" t="s">
        <v>33</v>
      </c>
      <c r="E111" s="19"/>
      <c r="F111" s="19"/>
      <c r="G111" s="20">
        <f>G112</f>
        <v>380</v>
      </c>
      <c r="H111" s="20">
        <f>H112</f>
        <v>380</v>
      </c>
    </row>
    <row r="112" spans="2:8" ht="33" customHeight="1">
      <c r="B112" s="18" t="s">
        <v>25</v>
      </c>
      <c r="C112" s="19" t="s">
        <v>12</v>
      </c>
      <c r="D112" s="19" t="s">
        <v>33</v>
      </c>
      <c r="E112" s="19" t="s">
        <v>147</v>
      </c>
      <c r="F112" s="19"/>
      <c r="G112" s="20">
        <f>G113</f>
        <v>380</v>
      </c>
      <c r="H112" s="20">
        <f>H113</f>
        <v>380</v>
      </c>
    </row>
    <row r="113" spans="2:8" ht="30.75" customHeight="1">
      <c r="B113" s="18" t="s">
        <v>65</v>
      </c>
      <c r="C113" s="19" t="s">
        <v>12</v>
      </c>
      <c r="D113" s="19" t="s">
        <v>33</v>
      </c>
      <c r="E113" s="19" t="s">
        <v>147</v>
      </c>
      <c r="F113" s="19" t="s">
        <v>66</v>
      </c>
      <c r="G113" s="20">
        <v>380</v>
      </c>
      <c r="H113" s="20">
        <v>380</v>
      </c>
    </row>
    <row r="114" spans="2:8" ht="18.75">
      <c r="B114" s="18" t="s">
        <v>150</v>
      </c>
      <c r="C114" s="19" t="s">
        <v>12</v>
      </c>
      <c r="D114" s="19" t="s">
        <v>35</v>
      </c>
      <c r="E114" s="19"/>
      <c r="F114" s="19"/>
      <c r="G114" s="20">
        <f aca="true" t="shared" si="3" ref="G114:H117">G115</f>
        <v>0</v>
      </c>
      <c r="H114" s="20">
        <f t="shared" si="3"/>
        <v>0</v>
      </c>
    </row>
    <row r="115" spans="2:8" ht="18.75">
      <c r="B115" s="18" t="s">
        <v>24</v>
      </c>
      <c r="C115" s="19" t="s">
        <v>12</v>
      </c>
      <c r="D115" s="19" t="s">
        <v>35</v>
      </c>
      <c r="E115" s="19" t="s">
        <v>148</v>
      </c>
      <c r="F115" s="19"/>
      <c r="G115" s="20">
        <f t="shared" si="3"/>
        <v>0</v>
      </c>
      <c r="H115" s="20">
        <f t="shared" si="3"/>
        <v>0</v>
      </c>
    </row>
    <row r="116" spans="2:8" ht="52.5" customHeight="1">
      <c r="B116" s="28" t="s">
        <v>77</v>
      </c>
      <c r="C116" s="19" t="s">
        <v>12</v>
      </c>
      <c r="D116" s="19" t="s">
        <v>35</v>
      </c>
      <c r="E116" s="19" t="s">
        <v>149</v>
      </c>
      <c r="F116" s="19"/>
      <c r="G116" s="20">
        <f t="shared" si="3"/>
        <v>0</v>
      </c>
      <c r="H116" s="20">
        <f t="shared" si="3"/>
        <v>0</v>
      </c>
    </row>
    <row r="117" spans="2:8" ht="33" customHeight="1">
      <c r="B117" s="28" t="s">
        <v>63</v>
      </c>
      <c r="C117" s="19" t="s">
        <v>12</v>
      </c>
      <c r="D117" s="19" t="s">
        <v>35</v>
      </c>
      <c r="E117" s="19" t="s">
        <v>149</v>
      </c>
      <c r="F117" s="19" t="s">
        <v>64</v>
      </c>
      <c r="G117" s="20">
        <f t="shared" si="3"/>
        <v>0</v>
      </c>
      <c r="H117" s="20">
        <f t="shared" si="3"/>
        <v>0</v>
      </c>
    </row>
    <row r="118" spans="2:8" ht="18.75">
      <c r="B118" s="28" t="s">
        <v>67</v>
      </c>
      <c r="C118" s="19" t="s">
        <v>12</v>
      </c>
      <c r="D118" s="19" t="s">
        <v>35</v>
      </c>
      <c r="E118" s="30"/>
      <c r="F118" s="19" t="s">
        <v>68</v>
      </c>
      <c r="G118" s="20">
        <v>0</v>
      </c>
      <c r="H118" s="20">
        <v>0</v>
      </c>
    </row>
    <row r="119" spans="2:8" ht="18.75">
      <c r="B119" s="15" t="s">
        <v>41</v>
      </c>
      <c r="C119" s="16" t="s">
        <v>2</v>
      </c>
      <c r="D119" s="31" t="s">
        <v>42</v>
      </c>
      <c r="E119" s="19"/>
      <c r="F119" s="30"/>
      <c r="G119" s="32">
        <f>+SUM(G120+G122)</f>
        <v>8435</v>
      </c>
      <c r="H119" s="32">
        <f>+SUM(H120+H122)</f>
        <v>8435</v>
      </c>
    </row>
    <row r="120" spans="2:8" ht="18.75">
      <c r="B120" s="18" t="s">
        <v>71</v>
      </c>
      <c r="C120" s="19" t="s">
        <v>2</v>
      </c>
      <c r="D120" s="19" t="s">
        <v>33</v>
      </c>
      <c r="E120" s="19" t="s">
        <v>158</v>
      </c>
      <c r="F120" s="19"/>
      <c r="G120" s="20">
        <f>G121</f>
        <v>8135</v>
      </c>
      <c r="H120" s="20">
        <f>H121</f>
        <v>8135</v>
      </c>
    </row>
    <row r="121" spans="2:8" ht="54.75" customHeight="1">
      <c r="B121" s="18" t="s">
        <v>91</v>
      </c>
      <c r="C121" s="19" t="s">
        <v>2</v>
      </c>
      <c r="D121" s="19" t="s">
        <v>33</v>
      </c>
      <c r="E121" s="19" t="s">
        <v>158</v>
      </c>
      <c r="F121" s="19" t="s">
        <v>70</v>
      </c>
      <c r="G121" s="20">
        <v>8135</v>
      </c>
      <c r="H121" s="20">
        <v>8135</v>
      </c>
    </row>
    <row r="122" spans="2:8" ht="18.75">
      <c r="B122" s="18" t="s">
        <v>93</v>
      </c>
      <c r="C122" s="19" t="s">
        <v>72</v>
      </c>
      <c r="D122" s="19" t="s">
        <v>34</v>
      </c>
      <c r="E122" s="19" t="s">
        <v>159</v>
      </c>
      <c r="F122" s="19"/>
      <c r="G122" s="20">
        <f>G123</f>
        <v>300</v>
      </c>
      <c r="H122" s="20">
        <f>H123</f>
        <v>300</v>
      </c>
    </row>
    <row r="123" spans="2:8" ht="55.5" customHeight="1">
      <c r="B123" s="18" t="s">
        <v>91</v>
      </c>
      <c r="C123" s="19" t="s">
        <v>72</v>
      </c>
      <c r="D123" s="19" t="s">
        <v>34</v>
      </c>
      <c r="E123" s="19" t="s">
        <v>159</v>
      </c>
      <c r="F123" s="19" t="s">
        <v>70</v>
      </c>
      <c r="G123" s="20">
        <v>300</v>
      </c>
      <c r="H123" s="20">
        <v>300</v>
      </c>
    </row>
    <row r="124" spans="2:8" ht="18.75">
      <c r="B124" s="15" t="s">
        <v>27</v>
      </c>
      <c r="C124" s="19"/>
      <c r="D124" s="19"/>
      <c r="E124" s="19"/>
      <c r="F124" s="19"/>
      <c r="G124" s="17">
        <f>G21+G67+G74+G80+G86+G102+G110+G119</f>
        <v>54145</v>
      </c>
      <c r="H124" s="17">
        <f>H21+H67+H74+H80+H86+H102+H110+H119</f>
        <v>54379</v>
      </c>
    </row>
  </sheetData>
  <sheetProtection/>
  <autoFilter ref="B20:G124"/>
  <mergeCells count="23">
    <mergeCell ref="B14:G14"/>
    <mergeCell ref="B17:B19"/>
    <mergeCell ref="C17:F17"/>
    <mergeCell ref="G17:G19"/>
    <mergeCell ref="C18:C19"/>
    <mergeCell ref="D18:D19"/>
    <mergeCell ref="H17:H19"/>
    <mergeCell ref="C1:G1"/>
    <mergeCell ref="C2:G2"/>
    <mergeCell ref="C3:G3"/>
    <mergeCell ref="C4:G4"/>
    <mergeCell ref="C9:G9"/>
    <mergeCell ref="C12:G12"/>
    <mergeCell ref="E18:E19"/>
    <mergeCell ref="F18:F19"/>
    <mergeCell ref="B15:G15"/>
    <mergeCell ref="C5:G5"/>
    <mergeCell ref="C6:G6"/>
    <mergeCell ref="C7:G7"/>
    <mergeCell ref="B13:G13"/>
    <mergeCell ref="C10:G10"/>
    <mergeCell ref="C11:G11"/>
    <mergeCell ref="C8:G8"/>
  </mergeCells>
  <printOptions/>
  <pageMargins left="1.1811023622047245" right="0.5905511811023623" top="0.7874015748031497" bottom="0.7874015748031497" header="0.5118110236220472" footer="0.4724409448818898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Писарева О В</cp:lastModifiedBy>
  <cp:lastPrinted>2016-12-01T10:28:53Z</cp:lastPrinted>
  <dcterms:created xsi:type="dcterms:W3CDTF">1996-10-08T23:32:33Z</dcterms:created>
  <dcterms:modified xsi:type="dcterms:W3CDTF">2016-12-01T10:30:51Z</dcterms:modified>
  <cp:category/>
  <cp:version/>
  <cp:contentType/>
  <cp:contentStatus/>
</cp:coreProperties>
</file>